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9416" windowHeight="9792"/>
  </bookViews>
  <sheets>
    <sheet name="БА расх 2018" sheetId="1" r:id="rId1"/>
    <sheet name="БА по источн (2018)" sheetId="3" r:id="rId2"/>
    <sheet name="Лист1" sheetId="2" r:id="rId3"/>
  </sheets>
  <definedNames>
    <definedName name="_xlnm._FilterDatabase" localSheetId="0" hidden="1">'БА расх 2018'!$B$1:$I$1982</definedName>
    <definedName name="_xlnm.Print_Titles" localSheetId="0">'БА расх 2018'!$19:$19</definedName>
    <definedName name="_xlnm.Print_Area" localSheetId="1">'БА по источн (2018)'!$A$1:$D$32</definedName>
    <definedName name="_xlnm.Print_Area" localSheetId="0">'БА расх 2018'!$B$1:$H$1838</definedName>
  </definedNames>
  <calcPr calcId="125725" refMode="R1C1"/>
</workbook>
</file>

<file path=xl/calcChain.xml><?xml version="1.0" encoding="utf-8"?>
<calcChain xmlns="http://schemas.openxmlformats.org/spreadsheetml/2006/main">
  <c r="D20" i="3"/>
  <c r="D19"/>
  <c r="D18" s="1"/>
  <c r="D11" s="1"/>
  <c r="D15"/>
  <c r="D12"/>
  <c r="D10"/>
  <c r="I20" i="1"/>
  <c r="S20"/>
  <c r="T20"/>
  <c r="U20"/>
  <c r="I21"/>
  <c r="S21"/>
  <c r="T21"/>
  <c r="U21"/>
  <c r="I22"/>
  <c r="S22"/>
  <c r="T22"/>
  <c r="U22"/>
  <c r="I23"/>
  <c r="S23"/>
  <c r="T23"/>
  <c r="U23"/>
  <c r="U1918"/>
  <c r="U1917"/>
  <c r="U1916"/>
  <c r="U1915"/>
  <c r="U1914"/>
  <c r="U1913"/>
  <c r="U1912"/>
  <c r="U1911"/>
  <c r="U1910"/>
  <c r="U1909"/>
  <c r="U1908"/>
  <c r="U1907"/>
  <c r="U1906"/>
  <c r="U1905"/>
  <c r="U1904"/>
  <c r="U1903"/>
  <c r="U1902"/>
  <c r="U1901"/>
  <c r="U1900"/>
  <c r="U1899"/>
  <c r="U1898"/>
  <c r="U1897"/>
  <c r="U1896"/>
  <c r="U1895"/>
  <c r="U1894"/>
  <c r="U1893"/>
  <c r="U1892"/>
  <c r="U1891"/>
  <c r="U1890"/>
  <c r="U1889"/>
  <c r="U1888"/>
  <c r="U1887"/>
  <c r="U1886"/>
  <c r="U1885"/>
  <c r="U1884"/>
  <c r="U1883"/>
  <c r="U1882"/>
  <c r="U1881"/>
  <c r="U1880"/>
  <c r="U1879"/>
  <c r="U1878"/>
  <c r="U1877"/>
  <c r="U1876"/>
  <c r="U1875"/>
  <c r="U1874"/>
  <c r="U1873"/>
  <c r="U1872"/>
  <c r="U1871"/>
  <c r="U1870"/>
  <c r="U1869"/>
  <c r="U1868"/>
  <c r="U1867"/>
  <c r="U1866"/>
  <c r="U1865"/>
  <c r="U1864"/>
  <c r="U1863"/>
  <c r="U1862"/>
  <c r="U1861"/>
  <c r="I1842"/>
  <c r="J1842" s="1"/>
  <c r="I1841"/>
  <c r="J1841" s="1"/>
  <c r="I1831"/>
  <c r="U1830"/>
  <c r="T1830"/>
  <c r="S1830"/>
  <c r="R1830"/>
  <c r="I1830"/>
  <c r="J1830" s="1"/>
  <c r="U1827"/>
  <c r="S1827"/>
  <c r="I1827"/>
  <c r="H1827"/>
  <c r="R1827" s="1"/>
  <c r="U1826"/>
  <c r="I1826"/>
  <c r="S1826"/>
  <c r="U1822"/>
  <c r="S1822"/>
  <c r="I1822"/>
  <c r="T1822"/>
  <c r="H1822"/>
  <c r="U1820"/>
  <c r="T1820"/>
  <c r="I1820"/>
  <c r="H1820"/>
  <c r="U1817"/>
  <c r="S1817"/>
  <c r="I1817"/>
  <c r="H1817"/>
  <c r="R1817" s="1"/>
  <c r="U1816"/>
  <c r="I1816"/>
  <c r="U1815"/>
  <c r="I1815"/>
  <c r="U1814"/>
  <c r="I1814"/>
  <c r="U1813"/>
  <c r="I1813"/>
  <c r="U1812"/>
  <c r="I1812"/>
  <c r="U1811"/>
  <c r="I1811"/>
  <c r="U1810"/>
  <c r="T1810"/>
  <c r="S1810"/>
  <c r="R1810"/>
  <c r="I1810"/>
  <c r="J1810" s="1"/>
  <c r="U1807"/>
  <c r="T1807"/>
  <c r="I1807"/>
  <c r="H1807"/>
  <c r="U1806"/>
  <c r="I1806"/>
  <c r="T1806"/>
  <c r="U1803"/>
  <c r="T1803"/>
  <c r="I1803"/>
  <c r="H1803"/>
  <c r="U1801"/>
  <c r="S1801"/>
  <c r="I1801"/>
  <c r="H1801"/>
  <c r="R1801" s="1"/>
  <c r="U1798"/>
  <c r="T1798"/>
  <c r="I1798"/>
  <c r="H1798"/>
  <c r="U1797"/>
  <c r="I1797"/>
  <c r="U1796"/>
  <c r="I1796"/>
  <c r="U1795"/>
  <c r="I1795"/>
  <c r="U1793"/>
  <c r="T1793"/>
  <c r="I1793"/>
  <c r="H1793"/>
  <c r="U1792"/>
  <c r="I1792"/>
  <c r="U1791"/>
  <c r="I1791"/>
  <c r="U1789"/>
  <c r="S1789"/>
  <c r="I1789"/>
  <c r="T1789"/>
  <c r="H1789"/>
  <c r="U1788"/>
  <c r="I1788"/>
  <c r="U1787"/>
  <c r="I1787"/>
  <c r="U1785"/>
  <c r="T1785"/>
  <c r="I1785"/>
  <c r="S1785"/>
  <c r="H1785"/>
  <c r="R1785" s="1"/>
  <c r="U1784"/>
  <c r="I1784"/>
  <c r="T1784"/>
  <c r="U1783"/>
  <c r="I1783"/>
  <c r="U1779"/>
  <c r="S1779"/>
  <c r="I1779"/>
  <c r="H1779"/>
  <c r="U1777"/>
  <c r="T1777"/>
  <c r="I1777"/>
  <c r="H1777"/>
  <c r="U1774"/>
  <c r="S1774"/>
  <c r="I1774"/>
  <c r="H1774"/>
  <c r="R1774" s="1"/>
  <c r="U1773"/>
  <c r="I1773"/>
  <c r="U1772"/>
  <c r="I1772"/>
  <c r="U1771"/>
  <c r="I1771"/>
  <c r="U1769"/>
  <c r="S1769"/>
  <c r="I1769"/>
  <c r="H1769"/>
  <c r="R1769" s="1"/>
  <c r="U1767"/>
  <c r="T1767"/>
  <c r="I1767"/>
  <c r="S1767"/>
  <c r="H1767"/>
  <c r="R1767" s="1"/>
  <c r="U1766"/>
  <c r="I1766"/>
  <c r="T1766"/>
  <c r="U1765"/>
  <c r="I1765"/>
  <c r="U1764"/>
  <c r="I1764"/>
  <c r="U1762"/>
  <c r="T1762"/>
  <c r="I1762"/>
  <c r="S1762"/>
  <c r="H1762"/>
  <c r="H1761" s="1"/>
  <c r="U1761"/>
  <c r="I1761"/>
  <c r="T1761"/>
  <c r="U1760"/>
  <c r="I1760"/>
  <c r="U1756"/>
  <c r="S1756"/>
  <c r="I1756"/>
  <c r="H1756"/>
  <c r="U1754"/>
  <c r="T1754"/>
  <c r="I1754"/>
  <c r="H1754"/>
  <c r="U1751"/>
  <c r="S1751"/>
  <c r="I1751"/>
  <c r="H1751"/>
  <c r="R1751" s="1"/>
  <c r="U1750"/>
  <c r="I1750"/>
  <c r="S1750"/>
  <c r="U1749"/>
  <c r="I1749"/>
  <c r="U1747"/>
  <c r="T1747"/>
  <c r="I1747"/>
  <c r="H1747"/>
  <c r="U1746"/>
  <c r="I1746"/>
  <c r="U1745"/>
  <c r="I1745"/>
  <c r="U1744"/>
  <c r="I1744"/>
  <c r="U1743"/>
  <c r="I1743"/>
  <c r="U1741"/>
  <c r="S1741"/>
  <c r="I1741"/>
  <c r="H1741"/>
  <c r="R1741" s="1"/>
  <c r="U1740"/>
  <c r="I1740"/>
  <c r="S1740"/>
  <c r="U1739"/>
  <c r="I1739"/>
  <c r="U1738"/>
  <c r="I1738"/>
  <c r="U1737"/>
  <c r="I1737"/>
  <c r="U1736"/>
  <c r="I1736"/>
  <c r="U1735"/>
  <c r="I1735"/>
  <c r="U1734"/>
  <c r="I1734"/>
  <c r="U1733"/>
  <c r="T1733"/>
  <c r="S1733"/>
  <c r="R1733"/>
  <c r="I1733"/>
  <c r="J1733" s="1"/>
  <c r="U1731"/>
  <c r="S1731"/>
  <c r="I1731"/>
  <c r="T1731"/>
  <c r="H1731"/>
  <c r="U1730"/>
  <c r="I1730"/>
  <c r="U1729"/>
  <c r="I1729"/>
  <c r="U1728"/>
  <c r="I1728"/>
  <c r="U1727"/>
  <c r="I1727"/>
  <c r="U1726"/>
  <c r="I1726"/>
  <c r="U1725"/>
  <c r="I1725"/>
  <c r="U1724"/>
  <c r="U1723"/>
  <c r="S1723"/>
  <c r="I1723"/>
  <c r="T1723"/>
  <c r="H1723"/>
  <c r="U1722"/>
  <c r="I1722"/>
  <c r="U1721"/>
  <c r="I1721"/>
  <c r="U1720"/>
  <c r="I1720"/>
  <c r="U1719"/>
  <c r="I1719"/>
  <c r="U1718"/>
  <c r="I1718"/>
  <c r="U1717"/>
  <c r="I1717"/>
  <c r="U1715"/>
  <c r="S1715"/>
  <c r="I1715"/>
  <c r="T1715"/>
  <c r="H1715"/>
  <c r="U1714"/>
  <c r="I1714"/>
  <c r="U1713"/>
  <c r="I1713"/>
  <c r="U1712"/>
  <c r="I1712"/>
  <c r="U1711"/>
  <c r="I1711"/>
  <c r="U1710"/>
  <c r="I1710"/>
  <c r="U1709"/>
  <c r="I1709"/>
  <c r="U1707"/>
  <c r="T1707"/>
  <c r="I1707"/>
  <c r="S1707"/>
  <c r="H1707"/>
  <c r="H1706" s="1"/>
  <c r="U1706"/>
  <c r="I1706"/>
  <c r="T1706"/>
  <c r="U1705"/>
  <c r="I1705"/>
  <c r="U1704"/>
  <c r="I1704"/>
  <c r="U1702"/>
  <c r="T1702"/>
  <c r="I1702"/>
  <c r="S1702"/>
  <c r="H1702"/>
  <c r="U1701"/>
  <c r="I1701"/>
  <c r="T1701"/>
  <c r="U1700"/>
  <c r="I1700"/>
  <c r="U1698"/>
  <c r="S1698"/>
  <c r="I1698"/>
  <c r="H1698"/>
  <c r="R1698" s="1"/>
  <c r="U1697"/>
  <c r="I1697"/>
  <c r="S1697"/>
  <c r="U1696"/>
  <c r="I1696"/>
  <c r="U1695"/>
  <c r="I1695"/>
  <c r="U1694"/>
  <c r="I1694"/>
  <c r="U1693"/>
  <c r="I1693"/>
  <c r="U1692"/>
  <c r="I1692"/>
  <c r="U1690"/>
  <c r="T1690"/>
  <c r="I1690"/>
  <c r="H1690"/>
  <c r="H1689" s="1"/>
  <c r="R1689" s="1"/>
  <c r="U1689"/>
  <c r="I1689"/>
  <c r="T1689"/>
  <c r="U1687"/>
  <c r="T1687"/>
  <c r="I1687"/>
  <c r="S1687"/>
  <c r="H1687"/>
  <c r="R1687" s="1"/>
  <c r="U1685"/>
  <c r="S1685"/>
  <c r="I1685"/>
  <c r="T1685"/>
  <c r="H1685"/>
  <c r="U1684"/>
  <c r="I1684"/>
  <c r="U1683"/>
  <c r="I1683"/>
  <c r="U1680"/>
  <c r="T1680"/>
  <c r="I1680"/>
  <c r="S1680"/>
  <c r="H1680"/>
  <c r="R1680" s="1"/>
  <c r="U1679"/>
  <c r="I1679"/>
  <c r="T1679"/>
  <c r="U1675"/>
  <c r="T1675"/>
  <c r="I1675"/>
  <c r="H1675"/>
  <c r="U1673"/>
  <c r="S1673"/>
  <c r="I1673"/>
  <c r="H1673"/>
  <c r="R1673" s="1"/>
  <c r="U1670"/>
  <c r="T1670"/>
  <c r="I1670"/>
  <c r="S1670"/>
  <c r="H1670"/>
  <c r="U1669"/>
  <c r="I1669"/>
  <c r="T1669"/>
  <c r="U1668"/>
  <c r="I1668"/>
  <c r="U1667"/>
  <c r="I1667"/>
  <c r="U1666"/>
  <c r="I1666"/>
  <c r="U1665"/>
  <c r="I1665"/>
  <c r="U1664"/>
  <c r="I1664"/>
  <c r="U1663"/>
  <c r="T1663"/>
  <c r="S1663"/>
  <c r="R1663"/>
  <c r="I1663"/>
  <c r="J1663" s="1"/>
  <c r="U1662"/>
  <c r="U1661"/>
  <c r="T1661"/>
  <c r="I1661"/>
  <c r="H1661"/>
  <c r="R1661" s="1"/>
  <c r="U1660"/>
  <c r="I1660"/>
  <c r="U1659"/>
  <c r="I1659"/>
  <c r="U1658"/>
  <c r="U1657"/>
  <c r="T1657"/>
  <c r="I1657"/>
  <c r="S1657"/>
  <c r="H1657"/>
  <c r="H1656" s="1"/>
  <c r="U1656"/>
  <c r="I1656"/>
  <c r="T1656"/>
  <c r="U1655"/>
  <c r="I1655"/>
  <c r="U1654"/>
  <c r="I1654"/>
  <c r="U1653"/>
  <c r="I1653"/>
  <c r="U1652"/>
  <c r="I1652"/>
  <c r="U1651"/>
  <c r="I1651"/>
  <c r="U1649"/>
  <c r="S1649"/>
  <c r="I1649"/>
  <c r="H1649"/>
  <c r="R1649" s="1"/>
  <c r="U1648"/>
  <c r="I1648"/>
  <c r="S1648"/>
  <c r="U1647"/>
  <c r="I1647"/>
  <c r="U1646"/>
  <c r="I1646"/>
  <c r="U1645"/>
  <c r="I1645"/>
  <c r="U1644"/>
  <c r="I1644"/>
  <c r="U1643"/>
  <c r="I1643"/>
  <c r="H1642"/>
  <c r="H1640" s="1"/>
  <c r="U1640"/>
  <c r="I1640"/>
  <c r="T1640"/>
  <c r="U1639"/>
  <c r="I1639"/>
  <c r="U1636"/>
  <c r="S1636"/>
  <c r="I1636"/>
  <c r="H1636"/>
  <c r="R1636" s="1"/>
  <c r="U1634"/>
  <c r="T1634"/>
  <c r="I1634"/>
  <c r="S1634"/>
  <c r="H1634"/>
  <c r="R1634" s="1"/>
  <c r="U1631"/>
  <c r="S1631"/>
  <c r="I1631"/>
  <c r="T1631"/>
  <c r="H1631"/>
  <c r="U1630"/>
  <c r="I1630"/>
  <c r="U1629"/>
  <c r="I1629"/>
  <c r="U1628"/>
  <c r="I1628"/>
  <c r="U1627"/>
  <c r="I1627"/>
  <c r="U1625"/>
  <c r="T1625"/>
  <c r="I1625"/>
  <c r="H1625"/>
  <c r="H1624" s="1"/>
  <c r="R1624" s="1"/>
  <c r="U1624"/>
  <c r="I1624"/>
  <c r="U1623"/>
  <c r="I1623"/>
  <c r="U1621"/>
  <c r="S1621"/>
  <c r="I1621"/>
  <c r="T1621"/>
  <c r="H1621"/>
  <c r="U1620"/>
  <c r="I1620"/>
  <c r="U1619"/>
  <c r="I1619"/>
  <c r="U1617"/>
  <c r="T1617"/>
  <c r="I1617"/>
  <c r="S1617"/>
  <c r="H1617"/>
  <c r="H1616" s="1"/>
  <c r="H1615" s="1"/>
  <c r="U1616"/>
  <c r="I1616"/>
  <c r="T1616"/>
  <c r="U1615"/>
  <c r="I1615"/>
  <c r="U1614"/>
  <c r="I1614"/>
  <c r="U1613"/>
  <c r="I1613"/>
  <c r="U1611"/>
  <c r="S1611"/>
  <c r="I1611"/>
  <c r="T1611"/>
  <c r="H1611"/>
  <c r="H1610" s="1"/>
  <c r="U1610"/>
  <c r="I1610"/>
  <c r="U1609"/>
  <c r="I1609"/>
  <c r="U1608"/>
  <c r="I1608"/>
  <c r="U1607"/>
  <c r="I1607"/>
  <c r="U1605"/>
  <c r="T1605"/>
  <c r="I1605"/>
  <c r="H1605"/>
  <c r="R1605" s="1"/>
  <c r="U1604"/>
  <c r="I1604"/>
  <c r="U1602"/>
  <c r="T1602"/>
  <c r="I1602"/>
  <c r="S1602"/>
  <c r="H1602"/>
  <c r="U1601"/>
  <c r="I1601"/>
  <c r="T1601"/>
  <c r="U1599"/>
  <c r="T1599"/>
  <c r="I1599"/>
  <c r="H1599"/>
  <c r="U1598"/>
  <c r="I1598"/>
  <c r="U1596"/>
  <c r="T1596"/>
  <c r="I1596"/>
  <c r="S1596"/>
  <c r="H1596"/>
  <c r="R1596" s="1"/>
  <c r="U1594"/>
  <c r="S1594"/>
  <c r="I1594"/>
  <c r="T1594"/>
  <c r="H1594"/>
  <c r="U1592"/>
  <c r="T1592"/>
  <c r="I1592"/>
  <c r="H1592"/>
  <c r="U1591"/>
  <c r="I1591"/>
  <c r="U1589"/>
  <c r="T1589"/>
  <c r="I1589"/>
  <c r="S1589"/>
  <c r="H1589"/>
  <c r="R1589" s="1"/>
  <c r="U1588"/>
  <c r="I1588"/>
  <c r="T1588"/>
  <c r="U1586"/>
  <c r="T1586"/>
  <c r="I1586"/>
  <c r="H1586"/>
  <c r="R1586" s="1"/>
  <c r="U1585"/>
  <c r="I1585"/>
  <c r="U1584"/>
  <c r="I1584"/>
  <c r="U1582"/>
  <c r="S1582"/>
  <c r="I1582"/>
  <c r="T1582"/>
  <c r="H1582"/>
  <c r="U1581"/>
  <c r="I1581"/>
  <c r="U1580"/>
  <c r="I1580"/>
  <c r="U1578"/>
  <c r="T1578"/>
  <c r="I1578"/>
  <c r="S1578"/>
  <c r="H1578"/>
  <c r="H1577" s="1"/>
  <c r="U1577"/>
  <c r="I1577"/>
  <c r="T1577"/>
  <c r="U1576"/>
  <c r="I1576"/>
  <c r="U1575"/>
  <c r="I1575"/>
  <c r="U1574"/>
  <c r="I1574"/>
  <c r="U1573"/>
  <c r="I1573"/>
  <c r="U1571"/>
  <c r="T1571"/>
  <c r="I1571"/>
  <c r="H1571"/>
  <c r="H1570" s="1"/>
  <c r="R1570" s="1"/>
  <c r="U1570"/>
  <c r="I1570"/>
  <c r="U1569"/>
  <c r="I1569"/>
  <c r="U1567"/>
  <c r="S1567"/>
  <c r="I1567"/>
  <c r="T1567"/>
  <c r="H1567"/>
  <c r="U1566"/>
  <c r="I1566"/>
  <c r="U1565"/>
  <c r="I1565"/>
  <c r="U1564"/>
  <c r="I1564"/>
  <c r="U1563"/>
  <c r="I1563"/>
  <c r="U1562"/>
  <c r="I1562"/>
  <c r="U1560"/>
  <c r="S1560"/>
  <c r="I1560"/>
  <c r="H1560"/>
  <c r="R1560" s="1"/>
  <c r="U1559"/>
  <c r="I1559"/>
  <c r="S1559"/>
  <c r="U1558"/>
  <c r="I1558"/>
  <c r="U1557"/>
  <c r="I1557"/>
  <c r="U1556"/>
  <c r="I1556"/>
  <c r="U1555"/>
  <c r="I1555"/>
  <c r="U1554"/>
  <c r="I1554"/>
  <c r="U1552"/>
  <c r="T1552"/>
  <c r="I1552"/>
  <c r="H1552"/>
  <c r="U1551"/>
  <c r="I1551"/>
  <c r="U1550"/>
  <c r="I1550"/>
  <c r="U1549"/>
  <c r="I1549"/>
  <c r="U1548"/>
  <c r="I1548"/>
  <c r="U1546"/>
  <c r="S1546"/>
  <c r="I1546"/>
  <c r="H1546"/>
  <c r="R1546" s="1"/>
  <c r="U1545"/>
  <c r="I1545"/>
  <c r="S1545"/>
  <c r="U1542"/>
  <c r="S1542"/>
  <c r="I1542"/>
  <c r="T1542"/>
  <c r="H1542"/>
  <c r="U1541"/>
  <c r="I1541"/>
  <c r="U1540"/>
  <c r="I1540"/>
  <c r="U1538"/>
  <c r="T1538"/>
  <c r="I1538"/>
  <c r="S1538"/>
  <c r="H1538"/>
  <c r="H1537" s="1"/>
  <c r="U1537"/>
  <c r="I1537"/>
  <c r="T1537"/>
  <c r="U1535"/>
  <c r="T1535"/>
  <c r="I1535"/>
  <c r="H1535"/>
  <c r="U1534"/>
  <c r="I1534"/>
  <c r="U1532"/>
  <c r="T1532"/>
  <c r="I1532"/>
  <c r="S1532"/>
  <c r="H1532"/>
  <c r="R1532" s="1"/>
  <c r="U1531"/>
  <c r="I1531"/>
  <c r="T1531"/>
  <c r="U1529"/>
  <c r="T1529"/>
  <c r="I1529"/>
  <c r="H1529"/>
  <c r="R1529" s="1"/>
  <c r="U1528"/>
  <c r="I1528"/>
  <c r="U1527"/>
  <c r="U1526"/>
  <c r="S1526"/>
  <c r="I1526"/>
  <c r="T1526"/>
  <c r="H1526"/>
  <c r="U1525"/>
  <c r="I1525"/>
  <c r="U1523"/>
  <c r="S1523"/>
  <c r="I1523"/>
  <c r="H1523"/>
  <c r="R1523" s="1"/>
  <c r="U1522"/>
  <c r="I1522"/>
  <c r="S1522"/>
  <c r="U1520"/>
  <c r="S1520"/>
  <c r="I1520"/>
  <c r="T1520"/>
  <c r="H1520"/>
  <c r="U1519"/>
  <c r="I1519"/>
  <c r="U1517"/>
  <c r="S1517"/>
  <c r="I1517"/>
  <c r="H1517"/>
  <c r="R1517" s="1"/>
  <c r="U1516"/>
  <c r="I1516"/>
  <c r="S1516"/>
  <c r="U1515"/>
  <c r="I1515"/>
  <c r="U1514"/>
  <c r="I1514"/>
  <c r="U1513"/>
  <c r="I1513"/>
  <c r="U1511"/>
  <c r="T1511"/>
  <c r="I1511"/>
  <c r="S1511"/>
  <c r="H1511"/>
  <c r="U1510"/>
  <c r="I1510"/>
  <c r="T1510"/>
  <c r="U1509"/>
  <c r="I1509"/>
  <c r="U1508"/>
  <c r="I1508"/>
  <c r="U1507"/>
  <c r="I1507"/>
  <c r="U1506"/>
  <c r="I1506"/>
  <c r="U1504"/>
  <c r="T1504"/>
  <c r="I1504"/>
  <c r="H1504"/>
  <c r="H1503" s="1"/>
  <c r="R1503" s="1"/>
  <c r="U1503"/>
  <c r="I1503"/>
  <c r="U1502"/>
  <c r="I1502"/>
  <c r="U1501"/>
  <c r="I1501"/>
  <c r="U1499"/>
  <c r="T1499"/>
  <c r="I1499"/>
  <c r="H1499"/>
  <c r="R1499" s="1"/>
  <c r="U1498"/>
  <c r="I1498"/>
  <c r="U1496"/>
  <c r="T1496"/>
  <c r="I1496"/>
  <c r="H1496"/>
  <c r="U1495"/>
  <c r="I1495"/>
  <c r="T1495"/>
  <c r="U1493"/>
  <c r="T1493"/>
  <c r="I1493"/>
  <c r="H1493"/>
  <c r="U1492"/>
  <c r="I1492"/>
  <c r="T1492"/>
  <c r="U1491"/>
  <c r="I1491"/>
  <c r="T1491"/>
  <c r="U1490"/>
  <c r="I1490"/>
  <c r="U1489"/>
  <c r="I1489"/>
  <c r="U1488"/>
  <c r="I1488"/>
  <c r="U1485"/>
  <c r="S1485"/>
  <c r="I1485"/>
  <c r="T1485"/>
  <c r="H1485"/>
  <c r="U1484"/>
  <c r="I1484"/>
  <c r="U1483"/>
  <c r="I1483"/>
  <c r="U1482"/>
  <c r="I1482"/>
  <c r="U1481"/>
  <c r="I1481"/>
  <c r="U1480"/>
  <c r="I1480"/>
  <c r="U1479"/>
  <c r="I1479"/>
  <c r="U1477"/>
  <c r="T1477"/>
  <c r="I1477"/>
  <c r="S1477"/>
  <c r="H1477"/>
  <c r="U1476"/>
  <c r="I1476"/>
  <c r="T1476"/>
  <c r="U1475"/>
  <c r="I1475"/>
  <c r="U1474"/>
  <c r="I1474"/>
  <c r="U1472"/>
  <c r="T1472"/>
  <c r="I1472"/>
  <c r="S1472"/>
  <c r="H1472"/>
  <c r="R1472" s="1"/>
  <c r="U1471"/>
  <c r="I1471"/>
  <c r="T1471"/>
  <c r="U1470"/>
  <c r="I1470"/>
  <c r="U1469"/>
  <c r="I1469"/>
  <c r="U1468"/>
  <c r="I1468"/>
  <c r="U1467"/>
  <c r="I1467"/>
  <c r="U1466"/>
  <c r="I1466"/>
  <c r="U1465"/>
  <c r="I1465"/>
  <c r="U1464"/>
  <c r="T1464"/>
  <c r="S1464"/>
  <c r="R1464"/>
  <c r="I1464"/>
  <c r="J1464" s="1"/>
  <c r="U1462"/>
  <c r="T1462"/>
  <c r="I1462"/>
  <c r="H1462"/>
  <c r="U1461"/>
  <c r="I1461"/>
  <c r="T1461"/>
  <c r="U1459"/>
  <c r="T1459"/>
  <c r="I1459"/>
  <c r="S1459"/>
  <c r="H1459"/>
  <c r="U1458"/>
  <c r="I1458"/>
  <c r="T1458"/>
  <c r="U1457"/>
  <c r="I1457"/>
  <c r="U1456"/>
  <c r="I1456"/>
  <c r="U1455"/>
  <c r="I1455"/>
  <c r="U1454"/>
  <c r="I1454"/>
  <c r="U1453"/>
  <c r="I1453"/>
  <c r="U1451"/>
  <c r="S1451"/>
  <c r="I1451"/>
  <c r="H1451"/>
  <c r="R1451" s="1"/>
  <c r="U1450"/>
  <c r="I1450"/>
  <c r="S1450"/>
  <c r="U1449"/>
  <c r="I1449"/>
  <c r="U1448"/>
  <c r="I1448"/>
  <c r="U1446"/>
  <c r="S1446"/>
  <c r="I1446"/>
  <c r="H1446"/>
  <c r="R1446" s="1"/>
  <c r="U1445"/>
  <c r="I1445"/>
  <c r="S1445"/>
  <c r="U1443"/>
  <c r="S1443"/>
  <c r="I1443"/>
  <c r="T1443"/>
  <c r="H1443"/>
  <c r="U1442"/>
  <c r="I1442"/>
  <c r="U1441"/>
  <c r="I1441"/>
  <c r="U1440"/>
  <c r="I1440"/>
  <c r="U1439"/>
  <c r="I1439"/>
  <c r="U1438"/>
  <c r="I1438"/>
  <c r="U1436"/>
  <c r="U1435"/>
  <c r="T1435"/>
  <c r="I1435"/>
  <c r="S1435"/>
  <c r="H1435"/>
  <c r="R1435" s="1"/>
  <c r="U1434"/>
  <c r="I1434"/>
  <c r="T1434"/>
  <c r="U1433"/>
  <c r="I1433"/>
  <c r="U1432"/>
  <c r="I1432"/>
  <c r="U1431"/>
  <c r="I1431"/>
  <c r="U1430"/>
  <c r="I1430"/>
  <c r="U1429"/>
  <c r="I1429"/>
  <c r="U1427"/>
  <c r="S1427"/>
  <c r="I1427"/>
  <c r="H1427"/>
  <c r="R1427" s="1"/>
  <c r="U1426"/>
  <c r="I1426"/>
  <c r="S1426"/>
  <c r="U1424"/>
  <c r="S1424"/>
  <c r="I1424"/>
  <c r="T1424"/>
  <c r="H1424"/>
  <c r="U1423"/>
  <c r="I1423"/>
  <c r="U1422"/>
  <c r="I1422"/>
  <c r="U1421"/>
  <c r="I1421"/>
  <c r="U1420"/>
  <c r="I1420"/>
  <c r="U1419"/>
  <c r="I1419"/>
  <c r="U1418"/>
  <c r="I1418"/>
  <c r="U1416"/>
  <c r="T1416"/>
  <c r="I1416"/>
  <c r="S1416"/>
  <c r="H1416"/>
  <c r="H1415" s="1"/>
  <c r="U1415"/>
  <c r="I1415"/>
  <c r="T1415"/>
  <c r="U1413"/>
  <c r="T1413"/>
  <c r="I1413"/>
  <c r="H1413"/>
  <c r="H1412" s="1"/>
  <c r="R1412" s="1"/>
  <c r="U1412"/>
  <c r="I1412"/>
  <c r="U1411"/>
  <c r="I1411"/>
  <c r="U1410"/>
  <c r="I1410"/>
  <c r="U1408"/>
  <c r="T1408"/>
  <c r="I1408"/>
  <c r="H1408"/>
  <c r="H1407" s="1"/>
  <c r="R1407" s="1"/>
  <c r="U1407"/>
  <c r="I1407"/>
  <c r="T1407"/>
  <c r="U1405"/>
  <c r="T1405"/>
  <c r="I1405"/>
  <c r="S1405"/>
  <c r="H1405"/>
  <c r="H1404" s="1"/>
  <c r="U1404"/>
  <c r="I1404"/>
  <c r="T1404"/>
  <c r="U1403"/>
  <c r="I1403"/>
  <c r="U1402"/>
  <c r="I1402"/>
  <c r="U1401"/>
  <c r="I1401"/>
  <c r="U1400"/>
  <c r="I1400"/>
  <c r="U1398"/>
  <c r="T1398"/>
  <c r="I1398"/>
  <c r="H1398"/>
  <c r="H1397" s="1"/>
  <c r="R1397" s="1"/>
  <c r="U1397"/>
  <c r="I1397"/>
  <c r="T1397"/>
  <c r="U1395"/>
  <c r="T1395"/>
  <c r="I1395"/>
  <c r="S1395"/>
  <c r="H1395"/>
  <c r="U1391"/>
  <c r="S1391"/>
  <c r="I1391"/>
  <c r="T1391"/>
  <c r="H1391"/>
  <c r="U1390"/>
  <c r="I1390"/>
  <c r="U1387"/>
  <c r="S1387"/>
  <c r="I1387"/>
  <c r="H1387"/>
  <c r="R1387" s="1"/>
  <c r="U1386"/>
  <c r="I1386"/>
  <c r="S1386"/>
  <c r="U1383"/>
  <c r="S1383"/>
  <c r="I1383"/>
  <c r="T1383"/>
  <c r="H1383"/>
  <c r="U1381"/>
  <c r="T1381"/>
  <c r="I1381"/>
  <c r="H1381"/>
  <c r="U1378"/>
  <c r="S1378"/>
  <c r="I1378"/>
  <c r="H1378"/>
  <c r="R1378" s="1"/>
  <c r="U1377"/>
  <c r="I1377"/>
  <c r="S1377"/>
  <c r="U1376"/>
  <c r="I1376"/>
  <c r="U1375"/>
  <c r="I1375"/>
  <c r="U1374"/>
  <c r="I1374"/>
  <c r="U1373"/>
  <c r="I1373"/>
  <c r="U1372"/>
  <c r="I1372"/>
  <c r="U1371"/>
  <c r="T1371"/>
  <c r="S1371"/>
  <c r="R1371"/>
  <c r="I1371"/>
  <c r="J1371" s="1"/>
  <c r="U1369"/>
  <c r="T1369"/>
  <c r="I1369"/>
  <c r="S1369"/>
  <c r="H1369"/>
  <c r="U1368"/>
  <c r="I1368"/>
  <c r="T1368"/>
  <c r="U1366"/>
  <c r="T1366"/>
  <c r="I1366"/>
  <c r="H1366"/>
  <c r="U1365"/>
  <c r="I1365"/>
  <c r="U1364"/>
  <c r="I1364"/>
  <c r="U1363"/>
  <c r="I1363"/>
  <c r="U1362"/>
  <c r="I1362"/>
  <c r="U1361"/>
  <c r="I1361"/>
  <c r="U1360"/>
  <c r="I1360"/>
  <c r="U1358"/>
  <c r="S1358"/>
  <c r="I1358"/>
  <c r="T1358"/>
  <c r="H1358"/>
  <c r="U1357"/>
  <c r="I1357"/>
  <c r="U1356"/>
  <c r="I1356"/>
  <c r="U1355"/>
  <c r="I1355"/>
  <c r="U1353"/>
  <c r="S1353"/>
  <c r="I1353"/>
  <c r="T1353"/>
  <c r="H1353"/>
  <c r="U1352"/>
  <c r="I1352"/>
  <c r="U1350"/>
  <c r="S1350"/>
  <c r="I1350"/>
  <c r="H1350"/>
  <c r="R1350" s="1"/>
  <c r="U1349"/>
  <c r="I1349"/>
  <c r="S1349"/>
  <c r="U1347"/>
  <c r="S1347"/>
  <c r="I1347"/>
  <c r="T1347"/>
  <c r="H1347"/>
  <c r="U1346"/>
  <c r="I1346"/>
  <c r="U1345"/>
  <c r="I1345"/>
  <c r="U1344"/>
  <c r="I1344"/>
  <c r="U1343"/>
  <c r="I1343"/>
  <c r="U1342"/>
  <c r="I1342"/>
  <c r="U1339"/>
  <c r="S1339"/>
  <c r="I1339"/>
  <c r="H1339"/>
  <c r="R1339" s="1"/>
  <c r="U1338"/>
  <c r="I1338"/>
  <c r="S1338"/>
  <c r="U1337"/>
  <c r="I1337"/>
  <c r="U1336"/>
  <c r="I1336"/>
  <c r="U1335"/>
  <c r="I1335"/>
  <c r="U1334"/>
  <c r="I1334"/>
  <c r="U1333"/>
  <c r="I1333"/>
  <c r="U1331"/>
  <c r="T1331"/>
  <c r="I1331"/>
  <c r="H1331"/>
  <c r="H1330" s="1"/>
  <c r="R1330" s="1"/>
  <c r="U1330"/>
  <c r="I1330"/>
  <c r="T1330"/>
  <c r="U1328"/>
  <c r="T1328"/>
  <c r="I1328"/>
  <c r="S1328"/>
  <c r="H1328"/>
  <c r="H1327" s="1"/>
  <c r="U1327"/>
  <c r="I1327"/>
  <c r="T1327"/>
  <c r="U1326"/>
  <c r="I1326"/>
  <c r="U1325"/>
  <c r="I1325"/>
  <c r="U1324"/>
  <c r="I1324"/>
  <c r="U1323"/>
  <c r="I1323"/>
  <c r="U1322"/>
  <c r="I1322"/>
  <c r="U1320"/>
  <c r="S1320"/>
  <c r="I1320"/>
  <c r="H1320"/>
  <c r="R1320" s="1"/>
  <c r="U1319"/>
  <c r="I1319"/>
  <c r="S1319"/>
  <c r="U1318"/>
  <c r="I1318"/>
  <c r="U1317"/>
  <c r="I1317"/>
  <c r="U1316"/>
  <c r="I1316"/>
  <c r="U1315"/>
  <c r="I1315"/>
  <c r="U1313"/>
  <c r="S1313"/>
  <c r="I1313"/>
  <c r="T1313"/>
  <c r="H1313"/>
  <c r="E1313"/>
  <c r="D1313"/>
  <c r="C1313"/>
  <c r="U1312"/>
  <c r="S1312"/>
  <c r="I1312"/>
  <c r="T1312"/>
  <c r="H1312"/>
  <c r="E1312"/>
  <c r="D1312"/>
  <c r="C1312"/>
  <c r="U1310"/>
  <c r="S1310"/>
  <c r="I1310"/>
  <c r="T1310"/>
  <c r="H1310"/>
  <c r="U1306"/>
  <c r="T1306"/>
  <c r="I1306"/>
  <c r="H1306"/>
  <c r="U1305"/>
  <c r="I1305"/>
  <c r="U1302"/>
  <c r="T1302"/>
  <c r="I1302"/>
  <c r="S1302"/>
  <c r="H1302"/>
  <c r="U1301"/>
  <c r="I1301"/>
  <c r="T1301"/>
  <c r="U1298"/>
  <c r="T1298"/>
  <c r="I1298"/>
  <c r="H1298"/>
  <c r="U1296"/>
  <c r="S1296"/>
  <c r="I1296"/>
  <c r="H1296"/>
  <c r="R1296" s="1"/>
  <c r="U1293"/>
  <c r="T1293"/>
  <c r="I1293"/>
  <c r="S1293"/>
  <c r="H1293"/>
  <c r="U1292"/>
  <c r="I1292"/>
  <c r="T1292"/>
  <c r="U1291"/>
  <c r="I1291"/>
  <c r="U1290"/>
  <c r="I1290"/>
  <c r="U1289"/>
  <c r="I1289"/>
  <c r="U1288"/>
  <c r="I1288"/>
  <c r="U1287"/>
  <c r="I1287"/>
  <c r="U1286"/>
  <c r="T1286"/>
  <c r="S1286"/>
  <c r="R1286"/>
  <c r="I1286"/>
  <c r="J1286" s="1"/>
  <c r="U1284"/>
  <c r="S1284"/>
  <c r="I1284"/>
  <c r="T1284"/>
  <c r="H1284"/>
  <c r="U1283"/>
  <c r="I1283"/>
  <c r="U1281"/>
  <c r="S1281"/>
  <c r="I1281"/>
  <c r="H1281"/>
  <c r="R1281" s="1"/>
  <c r="U1280"/>
  <c r="I1280"/>
  <c r="S1280"/>
  <c r="U1279"/>
  <c r="I1279"/>
  <c r="U1278"/>
  <c r="I1278"/>
  <c r="U1277"/>
  <c r="I1277"/>
  <c r="U1276"/>
  <c r="I1276"/>
  <c r="U1275"/>
  <c r="I1275"/>
  <c r="U1273"/>
  <c r="T1273"/>
  <c r="I1273"/>
  <c r="H1273"/>
  <c r="R1273" s="1"/>
  <c r="U1272"/>
  <c r="I1272"/>
  <c r="U1271"/>
  <c r="I1271"/>
  <c r="U1270"/>
  <c r="I1270"/>
  <c r="U1268"/>
  <c r="T1268"/>
  <c r="I1268"/>
  <c r="H1268"/>
  <c r="U1267"/>
  <c r="I1267"/>
  <c r="T1267"/>
  <c r="U1265"/>
  <c r="T1265"/>
  <c r="I1265"/>
  <c r="H1265"/>
  <c r="R1265" s="1"/>
  <c r="U1264"/>
  <c r="I1264"/>
  <c r="T1264"/>
  <c r="U1262"/>
  <c r="T1262"/>
  <c r="I1262"/>
  <c r="H1262"/>
  <c r="R1262" s="1"/>
  <c r="U1261"/>
  <c r="I1261"/>
  <c r="U1260"/>
  <c r="I1260"/>
  <c r="U1259"/>
  <c r="I1259"/>
  <c r="U1258"/>
  <c r="I1258"/>
  <c r="U1257"/>
  <c r="I1257"/>
  <c r="U1254"/>
  <c r="T1254"/>
  <c r="I1254"/>
  <c r="H1254"/>
  <c r="R1254" s="1"/>
  <c r="U1253"/>
  <c r="I1253"/>
  <c r="U1252"/>
  <c r="I1252"/>
  <c r="U1251"/>
  <c r="I1251"/>
  <c r="U1250"/>
  <c r="I1250"/>
  <c r="U1249"/>
  <c r="I1249"/>
  <c r="U1248"/>
  <c r="I1248"/>
  <c r="U1246"/>
  <c r="S1246"/>
  <c r="I1246"/>
  <c r="H1246"/>
  <c r="U1245"/>
  <c r="I1245"/>
  <c r="U1243"/>
  <c r="S1243"/>
  <c r="I1243"/>
  <c r="H1243"/>
  <c r="U1242"/>
  <c r="I1242"/>
  <c r="S1242"/>
  <c r="U1241"/>
  <c r="I1241"/>
  <c r="U1240"/>
  <c r="I1240"/>
  <c r="U1239"/>
  <c r="I1239"/>
  <c r="U1238"/>
  <c r="I1238"/>
  <c r="U1237"/>
  <c r="I1237"/>
  <c r="U1235"/>
  <c r="T1235"/>
  <c r="I1235"/>
  <c r="H1235"/>
  <c r="H1234" s="1"/>
  <c r="R1234" s="1"/>
  <c r="U1234"/>
  <c r="I1234"/>
  <c r="U1233"/>
  <c r="I1233"/>
  <c r="U1232"/>
  <c r="I1232"/>
  <c r="U1230"/>
  <c r="T1230"/>
  <c r="I1230"/>
  <c r="H1230"/>
  <c r="H1229" s="1"/>
  <c r="R1229" s="1"/>
  <c r="U1229"/>
  <c r="I1229"/>
  <c r="U1227"/>
  <c r="T1227"/>
  <c r="I1227"/>
  <c r="S1227"/>
  <c r="H1227"/>
  <c r="R1227" s="1"/>
  <c r="U1226"/>
  <c r="I1226"/>
  <c r="T1226"/>
  <c r="U1225"/>
  <c r="I1225"/>
  <c r="U1224"/>
  <c r="I1224"/>
  <c r="U1223"/>
  <c r="I1223"/>
  <c r="U1222"/>
  <c r="I1222"/>
  <c r="U1220"/>
  <c r="T1220"/>
  <c r="I1220"/>
  <c r="H1220"/>
  <c r="R1220" s="1"/>
  <c r="U1219"/>
  <c r="I1219"/>
  <c r="U1217"/>
  <c r="T1217"/>
  <c r="I1217"/>
  <c r="S1217"/>
  <c r="H1217"/>
  <c r="R1217" s="1"/>
  <c r="U1213"/>
  <c r="S1213"/>
  <c r="I1213"/>
  <c r="T1213"/>
  <c r="H1213"/>
  <c r="U1212"/>
  <c r="I1212"/>
  <c r="U1209"/>
  <c r="S1209"/>
  <c r="I1209"/>
  <c r="H1209"/>
  <c r="R1209" s="1"/>
  <c r="U1208"/>
  <c r="I1208"/>
  <c r="S1208"/>
  <c r="U1205"/>
  <c r="S1205"/>
  <c r="I1205"/>
  <c r="T1205"/>
  <c r="H1205"/>
  <c r="U1203"/>
  <c r="T1203"/>
  <c r="I1203"/>
  <c r="H1203"/>
  <c r="U1200"/>
  <c r="S1200"/>
  <c r="I1200"/>
  <c r="H1200"/>
  <c r="R1200" s="1"/>
  <c r="U1199"/>
  <c r="I1199"/>
  <c r="S1199"/>
  <c r="U1198"/>
  <c r="I1198"/>
  <c r="U1197"/>
  <c r="I1197"/>
  <c r="U1196"/>
  <c r="I1196"/>
  <c r="U1195"/>
  <c r="I1195"/>
  <c r="U1194"/>
  <c r="I1194"/>
  <c r="U1193"/>
  <c r="T1193"/>
  <c r="S1193"/>
  <c r="R1193"/>
  <c r="I1193"/>
  <c r="J1193" s="1"/>
  <c r="U1191"/>
  <c r="T1191"/>
  <c r="I1191"/>
  <c r="S1191"/>
  <c r="H1191"/>
  <c r="U1188"/>
  <c r="S1188"/>
  <c r="I1188"/>
  <c r="T1188"/>
  <c r="H1188"/>
  <c r="U1187"/>
  <c r="I1187"/>
  <c r="U1184"/>
  <c r="S1184"/>
  <c r="I1184"/>
  <c r="H1184"/>
  <c r="R1184" s="1"/>
  <c r="U1183"/>
  <c r="I1183"/>
  <c r="S1183"/>
  <c r="U1180"/>
  <c r="S1180"/>
  <c r="I1180"/>
  <c r="T1180"/>
  <c r="H1180"/>
  <c r="U1178"/>
  <c r="T1178"/>
  <c r="I1178"/>
  <c r="H1178"/>
  <c r="R1178" s="1"/>
  <c r="U1175"/>
  <c r="S1175"/>
  <c r="I1175"/>
  <c r="H1175"/>
  <c r="R1175" s="1"/>
  <c r="U1174"/>
  <c r="I1174"/>
  <c r="S1174"/>
  <c r="U1173"/>
  <c r="I1173"/>
  <c r="U1172"/>
  <c r="I1172"/>
  <c r="U1171"/>
  <c r="I1171"/>
  <c r="U1169"/>
  <c r="T1169"/>
  <c r="I1169"/>
  <c r="S1169"/>
  <c r="H1169"/>
  <c r="U1168"/>
  <c r="I1168"/>
  <c r="T1168"/>
  <c r="U1167"/>
  <c r="I1167"/>
  <c r="U1166"/>
  <c r="I1166"/>
  <c r="U1165"/>
  <c r="I1165"/>
  <c r="U1164"/>
  <c r="I1164"/>
  <c r="U1162"/>
  <c r="T1162"/>
  <c r="I1162"/>
  <c r="H1162"/>
  <c r="H1161" s="1"/>
  <c r="R1161" s="1"/>
  <c r="U1161"/>
  <c r="I1161"/>
  <c r="U1160"/>
  <c r="I1160"/>
  <c r="U1158"/>
  <c r="S1158"/>
  <c r="I1158"/>
  <c r="T1158"/>
  <c r="H1158"/>
  <c r="U1157"/>
  <c r="I1157"/>
  <c r="U1156"/>
  <c r="I1156"/>
  <c r="U1154"/>
  <c r="T1154"/>
  <c r="I1154"/>
  <c r="S1154"/>
  <c r="H1154"/>
  <c r="U1152"/>
  <c r="S1152"/>
  <c r="I1152"/>
  <c r="T1152"/>
  <c r="H1152"/>
  <c r="U1151"/>
  <c r="I1151"/>
  <c r="U1150"/>
  <c r="I1150"/>
  <c r="U1149"/>
  <c r="I1149"/>
  <c r="U1147"/>
  <c r="S1147"/>
  <c r="I1147"/>
  <c r="T1147"/>
  <c r="H1147"/>
  <c r="U1146"/>
  <c r="I1146"/>
  <c r="U1145"/>
  <c r="I1145"/>
  <c r="U1144"/>
  <c r="I1144"/>
  <c r="U1143"/>
  <c r="I1143"/>
  <c r="U1142"/>
  <c r="I1142"/>
  <c r="U1140"/>
  <c r="S1140"/>
  <c r="I1140"/>
  <c r="H1140"/>
  <c r="R1140" s="1"/>
  <c r="U1139"/>
  <c r="I1139"/>
  <c r="S1139"/>
  <c r="U1138"/>
  <c r="I1138"/>
  <c r="U1137"/>
  <c r="I1137"/>
  <c r="U1136"/>
  <c r="I1136"/>
  <c r="U1135"/>
  <c r="I1135"/>
  <c r="U1134"/>
  <c r="I1134"/>
  <c r="U1132"/>
  <c r="T1132"/>
  <c r="I1132"/>
  <c r="H1132"/>
  <c r="U1131"/>
  <c r="I1131"/>
  <c r="U1130"/>
  <c r="I1130"/>
  <c r="U1129"/>
  <c r="I1129"/>
  <c r="U1128"/>
  <c r="I1128"/>
  <c r="U1126"/>
  <c r="S1126"/>
  <c r="I1126"/>
  <c r="H1126"/>
  <c r="R1126" s="1"/>
  <c r="U1125"/>
  <c r="I1125"/>
  <c r="S1125"/>
  <c r="U1124"/>
  <c r="I1124"/>
  <c r="U1123"/>
  <c r="I1123"/>
  <c r="U1122"/>
  <c r="I1122"/>
  <c r="U1121"/>
  <c r="I1121"/>
  <c r="U1120"/>
  <c r="I1120"/>
  <c r="U1119"/>
  <c r="I1119"/>
  <c r="U1118"/>
  <c r="T1118"/>
  <c r="S1118"/>
  <c r="R1118"/>
  <c r="I1118"/>
  <c r="J1118" s="1"/>
  <c r="U1115"/>
  <c r="S1115"/>
  <c r="I1115"/>
  <c r="T1115"/>
  <c r="H1115"/>
  <c r="U1113"/>
  <c r="T1113"/>
  <c r="I1113"/>
  <c r="H1113"/>
  <c r="U1109"/>
  <c r="S1109"/>
  <c r="I1109"/>
  <c r="H1109"/>
  <c r="R1109" s="1"/>
  <c r="U1108"/>
  <c r="I1108"/>
  <c r="S1108"/>
  <c r="U1106"/>
  <c r="S1106"/>
  <c r="I1106"/>
  <c r="T1106"/>
  <c r="H1106"/>
  <c r="U1102"/>
  <c r="T1102"/>
  <c r="I1102"/>
  <c r="H1102"/>
  <c r="U1101"/>
  <c r="I1101"/>
  <c r="U1098"/>
  <c r="T1098"/>
  <c r="I1098"/>
  <c r="S1098"/>
  <c r="H1098"/>
  <c r="U1097"/>
  <c r="I1097"/>
  <c r="T1097"/>
  <c r="U1095"/>
  <c r="T1095"/>
  <c r="I1095"/>
  <c r="H1095"/>
  <c r="U1093"/>
  <c r="S1093"/>
  <c r="I1093"/>
  <c r="H1093"/>
  <c r="R1093" s="1"/>
  <c r="U1090"/>
  <c r="T1090"/>
  <c r="I1090"/>
  <c r="S1090"/>
  <c r="H1090"/>
  <c r="U1089"/>
  <c r="I1089"/>
  <c r="T1089"/>
  <c r="U1088"/>
  <c r="I1088"/>
  <c r="U1087"/>
  <c r="I1087"/>
  <c r="U1085"/>
  <c r="T1085"/>
  <c r="I1085"/>
  <c r="S1085"/>
  <c r="H1085"/>
  <c r="R1085" s="1"/>
  <c r="U1084"/>
  <c r="I1084"/>
  <c r="T1084"/>
  <c r="U1081"/>
  <c r="T1081"/>
  <c r="I1081"/>
  <c r="H1081"/>
  <c r="U1079"/>
  <c r="S1079"/>
  <c r="I1079"/>
  <c r="H1079"/>
  <c r="R1079" s="1"/>
  <c r="U1078"/>
  <c r="I1078"/>
  <c r="S1078"/>
  <c r="U1077"/>
  <c r="I1077"/>
  <c r="U1076"/>
  <c r="I1076"/>
  <c r="U1074"/>
  <c r="S1074"/>
  <c r="I1074"/>
  <c r="H1074"/>
  <c r="R1074" s="1"/>
  <c r="U1073"/>
  <c r="I1073"/>
  <c r="S1073"/>
  <c r="U1072"/>
  <c r="I1072"/>
  <c r="U1071"/>
  <c r="I1071"/>
  <c r="U1068"/>
  <c r="S1068"/>
  <c r="I1068"/>
  <c r="H1068"/>
  <c r="R1068" s="1"/>
  <c r="U1067"/>
  <c r="I1067"/>
  <c r="S1067"/>
  <c r="U1066"/>
  <c r="I1066"/>
  <c r="U1065"/>
  <c r="I1065"/>
  <c r="U1064"/>
  <c r="I1064"/>
  <c r="U1063"/>
  <c r="I1063"/>
  <c r="U1061"/>
  <c r="S1061"/>
  <c r="I1061"/>
  <c r="T1061"/>
  <c r="H1061"/>
  <c r="U1060"/>
  <c r="I1060"/>
  <c r="U1058"/>
  <c r="S1058"/>
  <c r="I1058"/>
  <c r="H1058"/>
  <c r="R1058" s="1"/>
  <c r="U1057"/>
  <c r="I1057"/>
  <c r="S1057"/>
  <c r="U1056"/>
  <c r="I1056"/>
  <c r="U1055"/>
  <c r="I1055"/>
  <c r="U1054"/>
  <c r="I1054"/>
  <c r="U1053"/>
  <c r="I1053"/>
  <c r="U1051"/>
  <c r="S1051"/>
  <c r="I1051"/>
  <c r="T1051"/>
  <c r="H1051"/>
  <c r="U1050"/>
  <c r="I1050"/>
  <c r="U1049"/>
  <c r="I1049"/>
  <c r="U1048"/>
  <c r="I1048"/>
  <c r="U1046"/>
  <c r="S1046"/>
  <c r="I1046"/>
  <c r="T1046"/>
  <c r="H1046"/>
  <c r="U1045"/>
  <c r="I1045"/>
  <c r="U1044"/>
  <c r="I1044"/>
  <c r="U1042"/>
  <c r="T1042"/>
  <c r="I1042"/>
  <c r="S1042"/>
  <c r="H1042"/>
  <c r="U1041"/>
  <c r="I1041"/>
  <c r="T1041"/>
  <c r="U1040"/>
  <c r="I1040"/>
  <c r="U1038"/>
  <c r="S1038"/>
  <c r="I1038"/>
  <c r="H1038"/>
  <c r="R1038" s="1"/>
  <c r="U1037"/>
  <c r="I1037"/>
  <c r="S1037"/>
  <c r="U1036"/>
  <c r="I1036"/>
  <c r="U1034"/>
  <c r="T1034"/>
  <c r="I1034"/>
  <c r="H1034"/>
  <c r="U1033"/>
  <c r="I1033"/>
  <c r="U1031"/>
  <c r="T1031"/>
  <c r="I1031"/>
  <c r="H1031"/>
  <c r="H1030" s="1"/>
  <c r="R1030" s="1"/>
  <c r="U1030"/>
  <c r="I1030"/>
  <c r="T1030"/>
  <c r="U1028"/>
  <c r="T1028"/>
  <c r="I1028"/>
  <c r="S1028"/>
  <c r="H1028"/>
  <c r="H1027" s="1"/>
  <c r="U1027"/>
  <c r="I1027"/>
  <c r="T1027"/>
  <c r="U1025"/>
  <c r="T1025"/>
  <c r="I1025"/>
  <c r="S1025"/>
  <c r="H1025"/>
  <c r="H1024" s="1"/>
  <c r="U1024"/>
  <c r="I1024"/>
  <c r="T1024"/>
  <c r="U1022"/>
  <c r="T1022"/>
  <c r="I1022"/>
  <c r="H1022"/>
  <c r="U1021"/>
  <c r="I1021"/>
  <c r="U1019"/>
  <c r="T1019"/>
  <c r="I1019"/>
  <c r="S1019"/>
  <c r="H1019"/>
  <c r="R1019" s="1"/>
  <c r="U1018"/>
  <c r="I1018"/>
  <c r="T1018"/>
  <c r="U1017"/>
  <c r="U1016"/>
  <c r="T1016"/>
  <c r="I1016"/>
  <c r="H1016"/>
  <c r="H1015" s="1"/>
  <c r="U1015"/>
  <c r="I1015"/>
  <c r="T1015"/>
  <c r="U1014"/>
  <c r="U1013"/>
  <c r="S1013"/>
  <c r="I1013"/>
  <c r="H1013"/>
  <c r="U1012"/>
  <c r="I1012"/>
  <c r="S1012"/>
  <c r="U1011"/>
  <c r="U1010"/>
  <c r="T1010"/>
  <c r="I1010"/>
  <c r="H1010"/>
  <c r="H1009" s="1"/>
  <c r="R1009" s="1"/>
  <c r="U1009"/>
  <c r="I1009"/>
  <c r="T1009"/>
  <c r="U1007"/>
  <c r="S1007"/>
  <c r="I1007"/>
  <c r="H1007"/>
  <c r="U1006"/>
  <c r="I1006"/>
  <c r="S1006"/>
  <c r="U1005"/>
  <c r="U1004"/>
  <c r="T1004"/>
  <c r="I1004"/>
  <c r="H1004"/>
  <c r="R1004" s="1"/>
  <c r="U1003"/>
  <c r="I1003"/>
  <c r="T1003"/>
  <c r="U1001"/>
  <c r="S1001"/>
  <c r="I1001"/>
  <c r="H1001"/>
  <c r="U1000"/>
  <c r="I1000"/>
  <c r="S1000"/>
  <c r="U999"/>
  <c r="I999"/>
  <c r="U998"/>
  <c r="I998"/>
  <c r="U997"/>
  <c r="U996"/>
  <c r="S996"/>
  <c r="I996"/>
  <c r="T996"/>
  <c r="H996"/>
  <c r="R996" s="1"/>
  <c r="U995"/>
  <c r="U994"/>
  <c r="S994"/>
  <c r="I994"/>
  <c r="H994"/>
  <c r="U993"/>
  <c r="I993"/>
  <c r="S993"/>
  <c r="U992"/>
  <c r="U991"/>
  <c r="T991"/>
  <c r="I991"/>
  <c r="S991"/>
  <c r="H991"/>
  <c r="R991" s="1"/>
  <c r="U990"/>
  <c r="U989"/>
  <c r="I989"/>
  <c r="T989"/>
  <c r="S989"/>
  <c r="H989"/>
  <c r="U988"/>
  <c r="I988"/>
  <c r="T988"/>
  <c r="U987"/>
  <c r="U986"/>
  <c r="I986"/>
  <c r="T986"/>
  <c r="S986"/>
  <c r="H986"/>
  <c r="R986" s="1"/>
  <c r="U985"/>
  <c r="U984"/>
  <c r="S984"/>
  <c r="I984"/>
  <c r="T984"/>
  <c r="H984"/>
  <c r="R984" s="1"/>
  <c r="U983"/>
  <c r="I983"/>
  <c r="S983"/>
  <c r="U982"/>
  <c r="U981"/>
  <c r="I981"/>
  <c r="T981"/>
  <c r="S981"/>
  <c r="H981"/>
  <c r="U980"/>
  <c r="U979"/>
  <c r="T979"/>
  <c r="I979"/>
  <c r="S979"/>
  <c r="H979"/>
  <c r="R979" s="1"/>
  <c r="U978"/>
  <c r="I978"/>
  <c r="T978"/>
  <c r="U977"/>
  <c r="I977"/>
  <c r="U976"/>
  <c r="U975"/>
  <c r="T975"/>
  <c r="I975"/>
  <c r="S975"/>
  <c r="H975"/>
  <c r="R975" s="1"/>
  <c r="U974"/>
  <c r="U973"/>
  <c r="I973"/>
  <c r="T973"/>
  <c r="S973"/>
  <c r="H973"/>
  <c r="U972"/>
  <c r="I972"/>
  <c r="T972"/>
  <c r="U971"/>
  <c r="U970"/>
  <c r="I970"/>
  <c r="T970"/>
  <c r="S970"/>
  <c r="H970"/>
  <c r="R970" s="1"/>
  <c r="U969"/>
  <c r="U968"/>
  <c r="S968"/>
  <c r="I968"/>
  <c r="T968"/>
  <c r="H968"/>
  <c r="R968" s="1"/>
  <c r="U967"/>
  <c r="I967"/>
  <c r="S967"/>
  <c r="U966"/>
  <c r="U965"/>
  <c r="I965"/>
  <c r="T965"/>
  <c r="S965"/>
  <c r="H965"/>
  <c r="U964"/>
  <c r="U963"/>
  <c r="T963"/>
  <c r="I963"/>
  <c r="S963"/>
  <c r="H963"/>
  <c r="R963" s="1"/>
  <c r="U962"/>
  <c r="I962"/>
  <c r="T962"/>
  <c r="U961"/>
  <c r="U960"/>
  <c r="S960"/>
  <c r="I960"/>
  <c r="T960"/>
  <c r="H960"/>
  <c r="R960" s="1"/>
  <c r="U959"/>
  <c r="U958"/>
  <c r="I958"/>
  <c r="T958"/>
  <c r="S958"/>
  <c r="H958"/>
  <c r="R958" s="1"/>
  <c r="U957"/>
  <c r="I957"/>
  <c r="S957"/>
  <c r="U956"/>
  <c r="U955"/>
  <c r="T955"/>
  <c r="I955"/>
  <c r="S955"/>
  <c r="H955"/>
  <c r="R955" s="1"/>
  <c r="U954"/>
  <c r="U953"/>
  <c r="I953"/>
  <c r="T953"/>
  <c r="S953"/>
  <c r="H953"/>
  <c r="R953" s="1"/>
  <c r="U952"/>
  <c r="I952"/>
  <c r="T952"/>
  <c r="U951"/>
  <c r="U950"/>
  <c r="I950"/>
  <c r="T950"/>
  <c r="S950"/>
  <c r="H950"/>
  <c r="R950" s="1"/>
  <c r="U949"/>
  <c r="U948"/>
  <c r="S948"/>
  <c r="I948"/>
  <c r="T948"/>
  <c r="H948"/>
  <c r="R948" s="1"/>
  <c r="U947"/>
  <c r="I947"/>
  <c r="S947"/>
  <c r="U946"/>
  <c r="U945"/>
  <c r="I945"/>
  <c r="T945"/>
  <c r="S945"/>
  <c r="H945"/>
  <c r="U944"/>
  <c r="U943"/>
  <c r="T943"/>
  <c r="I943"/>
  <c r="S943"/>
  <c r="H943"/>
  <c r="R943" s="1"/>
  <c r="U942"/>
  <c r="I942"/>
  <c r="T942"/>
  <c r="S942"/>
  <c r="U941"/>
  <c r="U940"/>
  <c r="S940"/>
  <c r="I940"/>
  <c r="T940"/>
  <c r="H940"/>
  <c r="R940" s="1"/>
  <c r="U939"/>
  <c r="I939"/>
  <c r="S939"/>
  <c r="U937"/>
  <c r="I937"/>
  <c r="T937"/>
  <c r="S937"/>
  <c r="H937"/>
  <c r="R937" s="1"/>
  <c r="U936"/>
  <c r="U935"/>
  <c r="S935"/>
  <c r="I935"/>
  <c r="T935"/>
  <c r="H935"/>
  <c r="R935" s="1"/>
  <c r="U934"/>
  <c r="I934"/>
  <c r="U933"/>
  <c r="U932"/>
  <c r="I932"/>
  <c r="T932"/>
  <c r="S932"/>
  <c r="H932"/>
  <c r="U931"/>
  <c r="U930"/>
  <c r="T930"/>
  <c r="I930"/>
  <c r="S930"/>
  <c r="H930"/>
  <c r="R930" s="1"/>
  <c r="U929"/>
  <c r="I929"/>
  <c r="T929"/>
  <c r="S929"/>
  <c r="U928"/>
  <c r="U927"/>
  <c r="S927"/>
  <c r="I927"/>
  <c r="T927"/>
  <c r="H927"/>
  <c r="R927" s="1"/>
  <c r="U926"/>
  <c r="U925"/>
  <c r="I925"/>
  <c r="T925"/>
  <c r="S925"/>
  <c r="H925"/>
  <c r="R925" s="1"/>
  <c r="U924"/>
  <c r="I924"/>
  <c r="T924"/>
  <c r="S924"/>
  <c r="U923"/>
  <c r="I923"/>
  <c r="U922"/>
  <c r="I922"/>
  <c r="U921"/>
  <c r="I921"/>
  <c r="U920"/>
  <c r="I920"/>
  <c r="U919"/>
  <c r="I919"/>
  <c r="U918"/>
  <c r="U917"/>
  <c r="I917"/>
  <c r="T917"/>
  <c r="S917"/>
  <c r="H917"/>
  <c r="R917" s="1"/>
  <c r="U916"/>
  <c r="I916"/>
  <c r="T916"/>
  <c r="S916"/>
  <c r="U915"/>
  <c r="I915"/>
  <c r="T915"/>
  <c r="U914"/>
  <c r="I914"/>
  <c r="U913"/>
  <c r="I913"/>
  <c r="U912"/>
  <c r="I912"/>
  <c r="U911"/>
  <c r="I911"/>
  <c r="U910"/>
  <c r="U909"/>
  <c r="I909"/>
  <c r="T909"/>
  <c r="S909"/>
  <c r="H909"/>
  <c r="R909" s="1"/>
  <c r="U908"/>
  <c r="I908"/>
  <c r="T908"/>
  <c r="S908"/>
  <c r="U907"/>
  <c r="I907"/>
  <c r="T907"/>
  <c r="U906"/>
  <c r="I906"/>
  <c r="T906"/>
  <c r="U905"/>
  <c r="I905"/>
  <c r="T905"/>
  <c r="U904"/>
  <c r="I904"/>
  <c r="T904"/>
  <c r="U903"/>
  <c r="I903"/>
  <c r="T903"/>
  <c r="U902"/>
  <c r="I902"/>
  <c r="U901"/>
  <c r="T901"/>
  <c r="S901"/>
  <c r="R901"/>
  <c r="I901"/>
  <c r="J901" s="1"/>
  <c r="U899"/>
  <c r="S899"/>
  <c r="I899"/>
  <c r="T899"/>
  <c r="H899"/>
  <c r="H898" s="1"/>
  <c r="U898"/>
  <c r="I898"/>
  <c r="T898"/>
  <c r="U897"/>
  <c r="I897"/>
  <c r="T897"/>
  <c r="S897"/>
  <c r="U894"/>
  <c r="I894"/>
  <c r="T894"/>
  <c r="S894"/>
  <c r="H894"/>
  <c r="R894" s="1"/>
  <c r="U893"/>
  <c r="I893"/>
  <c r="T893"/>
  <c r="S893"/>
  <c r="U889"/>
  <c r="I889"/>
  <c r="T889"/>
  <c r="H889"/>
  <c r="R889" s="1"/>
  <c r="U887"/>
  <c r="I887"/>
  <c r="T887"/>
  <c r="S887"/>
  <c r="H887"/>
  <c r="R887" s="1"/>
  <c r="U884"/>
  <c r="I884"/>
  <c r="T884"/>
  <c r="S884"/>
  <c r="H884"/>
  <c r="R884" s="1"/>
  <c r="U883"/>
  <c r="I883"/>
  <c r="T883"/>
  <c r="S883"/>
  <c r="U882"/>
  <c r="I882"/>
  <c r="T882"/>
  <c r="U881"/>
  <c r="I881"/>
  <c r="T881"/>
  <c r="S881"/>
  <c r="U880"/>
  <c r="I880"/>
  <c r="T880"/>
  <c r="S880"/>
  <c r="U878"/>
  <c r="I878"/>
  <c r="T878"/>
  <c r="S878"/>
  <c r="H878"/>
  <c r="U877"/>
  <c r="I877"/>
  <c r="T877"/>
  <c r="U876"/>
  <c r="I876"/>
  <c r="S876"/>
  <c r="U875"/>
  <c r="I875"/>
  <c r="T875"/>
  <c r="S875"/>
  <c r="U874"/>
  <c r="I874"/>
  <c r="T874"/>
  <c r="S874"/>
  <c r="U872"/>
  <c r="I872"/>
  <c r="T872"/>
  <c r="H872"/>
  <c r="R872" s="1"/>
  <c r="U871"/>
  <c r="I871"/>
  <c r="S871"/>
  <c r="U870"/>
  <c r="I870"/>
  <c r="T870"/>
  <c r="S870"/>
  <c r="U869"/>
  <c r="T869"/>
  <c r="I869"/>
  <c r="S869"/>
  <c r="U868"/>
  <c r="I868"/>
  <c r="T868"/>
  <c r="U866"/>
  <c r="I866"/>
  <c r="S866"/>
  <c r="H866"/>
  <c r="R866" s="1"/>
  <c r="U865"/>
  <c r="I865"/>
  <c r="T865"/>
  <c r="S865"/>
  <c r="U864"/>
  <c r="I864"/>
  <c r="T864"/>
  <c r="S864"/>
  <c r="U863"/>
  <c r="I863"/>
  <c r="T863"/>
  <c r="U862"/>
  <c r="I862"/>
  <c r="T862"/>
  <c r="S862"/>
  <c r="U860"/>
  <c r="I860"/>
  <c r="T860"/>
  <c r="S860"/>
  <c r="H860"/>
  <c r="R860" s="1"/>
  <c r="U859"/>
  <c r="I859"/>
  <c r="T859"/>
  <c r="S859"/>
  <c r="U858"/>
  <c r="I858"/>
  <c r="T858"/>
  <c r="U856"/>
  <c r="I856"/>
  <c r="T856"/>
  <c r="S856"/>
  <c r="H856"/>
  <c r="R856" s="1"/>
  <c r="U855"/>
  <c r="I855"/>
  <c r="T855"/>
  <c r="S855"/>
  <c r="U854"/>
  <c r="I854"/>
  <c r="T854"/>
  <c r="S854"/>
  <c r="U852"/>
  <c r="I852"/>
  <c r="T852"/>
  <c r="S852"/>
  <c r="H852"/>
  <c r="H851" s="1"/>
  <c r="R851" s="1"/>
  <c r="U851"/>
  <c r="I851"/>
  <c r="T851"/>
  <c r="U850"/>
  <c r="I850"/>
  <c r="T850"/>
  <c r="S850"/>
  <c r="U848"/>
  <c r="I848"/>
  <c r="T848"/>
  <c r="S848"/>
  <c r="H848"/>
  <c r="R848" s="1"/>
  <c r="U846"/>
  <c r="I846"/>
  <c r="T846"/>
  <c r="S846"/>
  <c r="H846"/>
  <c r="U845"/>
  <c r="I845"/>
  <c r="T845"/>
  <c r="U844"/>
  <c r="I844"/>
  <c r="T844"/>
  <c r="S844"/>
  <c r="U842"/>
  <c r="I842"/>
  <c r="T842"/>
  <c r="S842"/>
  <c r="H842"/>
  <c r="R842" s="1"/>
  <c r="U841"/>
  <c r="I841"/>
  <c r="T841"/>
  <c r="S841"/>
  <c r="U839"/>
  <c r="I839"/>
  <c r="T839"/>
  <c r="H839"/>
  <c r="R839" s="1"/>
  <c r="U838"/>
  <c r="I838"/>
  <c r="S838"/>
  <c r="U837"/>
  <c r="I837"/>
  <c r="T837"/>
  <c r="S837"/>
  <c r="U835"/>
  <c r="I835"/>
  <c r="T835"/>
  <c r="S835"/>
  <c r="H835"/>
  <c r="H834" s="1"/>
  <c r="U834"/>
  <c r="I834"/>
  <c r="T834"/>
  <c r="U833"/>
  <c r="I833"/>
  <c r="S833"/>
  <c r="U831"/>
  <c r="I831"/>
  <c r="T831"/>
  <c r="S831"/>
  <c r="H831"/>
  <c r="R831" s="1"/>
  <c r="U829"/>
  <c r="I829"/>
  <c r="T829"/>
  <c r="S829"/>
  <c r="H829"/>
  <c r="U828"/>
  <c r="I828"/>
  <c r="T828"/>
  <c r="U827"/>
  <c r="I827"/>
  <c r="S827"/>
  <c r="U826"/>
  <c r="I826"/>
  <c r="T826"/>
  <c r="S826"/>
  <c r="U824"/>
  <c r="I824"/>
  <c r="T824"/>
  <c r="S824"/>
  <c r="H824"/>
  <c r="U822"/>
  <c r="I822"/>
  <c r="T822"/>
  <c r="H822"/>
  <c r="R822" s="1"/>
  <c r="U821"/>
  <c r="I821"/>
  <c r="T821"/>
  <c r="S821"/>
  <c r="U820"/>
  <c r="I820"/>
  <c r="T820"/>
  <c r="S820"/>
  <c r="U819"/>
  <c r="I819"/>
  <c r="T819"/>
  <c r="S819"/>
  <c r="U818"/>
  <c r="I818"/>
  <c r="T818"/>
  <c r="U817"/>
  <c r="I817"/>
  <c r="T817"/>
  <c r="S817"/>
  <c r="U816"/>
  <c r="I816"/>
  <c r="T816"/>
  <c r="S816"/>
  <c r="U814"/>
  <c r="I814"/>
  <c r="T814"/>
  <c r="S814"/>
  <c r="H814"/>
  <c r="U813"/>
  <c r="I813"/>
  <c r="T813"/>
  <c r="U812"/>
  <c r="I812"/>
  <c r="T812"/>
  <c r="S812"/>
  <c r="U811"/>
  <c r="I811"/>
  <c r="T811"/>
  <c r="S811"/>
  <c r="U810"/>
  <c r="I810"/>
  <c r="T810"/>
  <c r="S810"/>
  <c r="U808"/>
  <c r="I808"/>
  <c r="T808"/>
  <c r="H808"/>
  <c r="R808" s="1"/>
  <c r="U807"/>
  <c r="I807"/>
  <c r="T807"/>
  <c r="S807"/>
  <c r="U806"/>
  <c r="I806"/>
  <c r="T806"/>
  <c r="S806"/>
  <c r="U804"/>
  <c r="I804"/>
  <c r="T804"/>
  <c r="S804"/>
  <c r="H804"/>
  <c r="U803"/>
  <c r="I803"/>
  <c r="T803"/>
  <c r="U802"/>
  <c r="I802"/>
  <c r="T802"/>
  <c r="S802"/>
  <c r="U800"/>
  <c r="I800"/>
  <c r="T800"/>
  <c r="S800"/>
  <c r="H800"/>
  <c r="R800" s="1"/>
  <c r="U799"/>
  <c r="I799"/>
  <c r="T799"/>
  <c r="S799"/>
  <c r="U798"/>
  <c r="I798"/>
  <c r="T798"/>
  <c r="U796"/>
  <c r="I796"/>
  <c r="T796"/>
  <c r="S796"/>
  <c r="H796"/>
  <c r="R796" s="1"/>
  <c r="U795"/>
  <c r="I795"/>
  <c r="T795"/>
  <c r="S795"/>
  <c r="U794"/>
  <c r="I794"/>
  <c r="T794"/>
  <c r="S794"/>
  <c r="U792"/>
  <c r="I792"/>
  <c r="T792"/>
  <c r="H792"/>
  <c r="R792" s="1"/>
  <c r="U791"/>
  <c r="I791"/>
  <c r="S791"/>
  <c r="H791"/>
  <c r="R791" s="1"/>
  <c r="U790"/>
  <c r="I790"/>
  <c r="T790"/>
  <c r="S790"/>
  <c r="H790"/>
  <c r="R790" s="1"/>
  <c r="U789"/>
  <c r="U788"/>
  <c r="T788"/>
  <c r="I788"/>
  <c r="S788"/>
  <c r="H788"/>
  <c r="R788" s="1"/>
  <c r="U787"/>
  <c r="I787"/>
  <c r="T787"/>
  <c r="S787"/>
  <c r="U786"/>
  <c r="I786"/>
  <c r="T786"/>
  <c r="S786"/>
  <c r="U784"/>
  <c r="I784"/>
  <c r="T784"/>
  <c r="S784"/>
  <c r="H784"/>
  <c r="R784" s="1"/>
  <c r="U783"/>
  <c r="I783"/>
  <c r="T783"/>
  <c r="S783"/>
  <c r="U782"/>
  <c r="I782"/>
  <c r="T782"/>
  <c r="S782"/>
  <c r="U781"/>
  <c r="I781"/>
  <c r="T781"/>
  <c r="S781"/>
  <c r="U780"/>
  <c r="I780"/>
  <c r="T780"/>
  <c r="S780"/>
  <c r="U779"/>
  <c r="U778"/>
  <c r="T778"/>
  <c r="I778"/>
  <c r="S778"/>
  <c r="H778"/>
  <c r="R778" s="1"/>
  <c r="U777"/>
  <c r="I777"/>
  <c r="T777"/>
  <c r="S777"/>
  <c r="U776"/>
  <c r="I776"/>
  <c r="T776"/>
  <c r="S776"/>
  <c r="U775"/>
  <c r="I775"/>
  <c r="T775"/>
  <c r="U774"/>
  <c r="I774"/>
  <c r="T774"/>
  <c r="S774"/>
  <c r="U773"/>
  <c r="I773"/>
  <c r="T773"/>
  <c r="S773"/>
  <c r="U771"/>
  <c r="I771"/>
  <c r="T771"/>
  <c r="S771"/>
  <c r="H771"/>
  <c r="U769"/>
  <c r="I769"/>
  <c r="T769"/>
  <c r="H769"/>
  <c r="R769" s="1"/>
  <c r="U768"/>
  <c r="I768"/>
  <c r="T768"/>
  <c r="S768"/>
  <c r="U767"/>
  <c r="I767"/>
  <c r="T767"/>
  <c r="S767"/>
  <c r="U766"/>
  <c r="I766"/>
  <c r="T766"/>
  <c r="S766"/>
  <c r="U764"/>
  <c r="I764"/>
  <c r="T764"/>
  <c r="H764"/>
  <c r="R764" s="1"/>
  <c r="U763"/>
  <c r="I763"/>
  <c r="S763"/>
  <c r="U762"/>
  <c r="I762"/>
  <c r="T762"/>
  <c r="S762"/>
  <c r="U761"/>
  <c r="I761"/>
  <c r="T761"/>
  <c r="S761"/>
  <c r="U760"/>
  <c r="I760"/>
  <c r="T760"/>
  <c r="U758"/>
  <c r="I758"/>
  <c r="S758"/>
  <c r="H758"/>
  <c r="R758" s="1"/>
  <c r="U756"/>
  <c r="I756"/>
  <c r="T756"/>
  <c r="S756"/>
  <c r="H756"/>
  <c r="R756" s="1"/>
  <c r="U755"/>
  <c r="I755"/>
  <c r="T755"/>
  <c r="S755"/>
  <c r="U754"/>
  <c r="I754"/>
  <c r="T754"/>
  <c r="U753"/>
  <c r="I753"/>
  <c r="S753"/>
  <c r="U752"/>
  <c r="I752"/>
  <c r="T752"/>
  <c r="S752"/>
  <c r="U750"/>
  <c r="I750"/>
  <c r="T750"/>
  <c r="S750"/>
  <c r="H750"/>
  <c r="H749" s="1"/>
  <c r="R749" s="1"/>
  <c r="U749"/>
  <c r="I749"/>
  <c r="S749"/>
  <c r="U748"/>
  <c r="I748"/>
  <c r="S748"/>
  <c r="U746"/>
  <c r="I746"/>
  <c r="T746"/>
  <c r="S746"/>
  <c r="H746"/>
  <c r="U744"/>
  <c r="S744"/>
  <c r="I744"/>
  <c r="T744"/>
  <c r="H744"/>
  <c r="R744" s="1"/>
  <c r="U743"/>
  <c r="I743"/>
  <c r="U742"/>
  <c r="I742"/>
  <c r="U740"/>
  <c r="T740"/>
  <c r="I740"/>
  <c r="S740"/>
  <c r="H740"/>
  <c r="H739" s="1"/>
  <c r="R739" s="1"/>
  <c r="U739"/>
  <c r="I739"/>
  <c r="T739"/>
  <c r="U738"/>
  <c r="I738"/>
  <c r="U736"/>
  <c r="T736"/>
  <c r="I736"/>
  <c r="S736"/>
  <c r="H736"/>
  <c r="R736" s="1"/>
  <c r="U734"/>
  <c r="S734"/>
  <c r="I734"/>
  <c r="H734"/>
  <c r="R734" s="1"/>
  <c r="U733"/>
  <c r="I733"/>
  <c r="S733"/>
  <c r="U732"/>
  <c r="I732"/>
  <c r="U731"/>
  <c r="I731"/>
  <c r="U729"/>
  <c r="S729"/>
  <c r="I729"/>
  <c r="T729"/>
  <c r="H729"/>
  <c r="R729" s="1"/>
  <c r="U727"/>
  <c r="T727"/>
  <c r="I727"/>
  <c r="S727"/>
  <c r="H727"/>
  <c r="R727" s="1"/>
  <c r="U726"/>
  <c r="I726"/>
  <c r="T726"/>
  <c r="U725"/>
  <c r="I725"/>
  <c r="U724"/>
  <c r="I724"/>
  <c r="U723"/>
  <c r="I723"/>
  <c r="U722"/>
  <c r="I722"/>
  <c r="U721"/>
  <c r="I721"/>
  <c r="U719"/>
  <c r="S719"/>
  <c r="I719"/>
  <c r="T719"/>
  <c r="H719"/>
  <c r="R719" s="1"/>
  <c r="U717"/>
  <c r="I717"/>
  <c r="T717"/>
  <c r="S717"/>
  <c r="H717"/>
  <c r="U716"/>
  <c r="S716"/>
  <c r="I716"/>
  <c r="T716"/>
  <c r="H716"/>
  <c r="R716" s="1"/>
  <c r="U715"/>
  <c r="U714"/>
  <c r="I714"/>
  <c r="T714"/>
  <c r="S714"/>
  <c r="H714"/>
  <c r="R714" s="1"/>
  <c r="U713"/>
  <c r="I713"/>
  <c r="S713"/>
  <c r="U712"/>
  <c r="I712"/>
  <c r="U711"/>
  <c r="I711"/>
  <c r="U710"/>
  <c r="I710"/>
  <c r="U709"/>
  <c r="I709"/>
  <c r="U708"/>
  <c r="I708"/>
  <c r="U707"/>
  <c r="T707"/>
  <c r="S707"/>
  <c r="R707"/>
  <c r="I707"/>
  <c r="J707" s="1"/>
  <c r="U705"/>
  <c r="I705"/>
  <c r="T705"/>
  <c r="S705"/>
  <c r="H705"/>
  <c r="R705" s="1"/>
  <c r="U704"/>
  <c r="I704"/>
  <c r="T704"/>
  <c r="U702"/>
  <c r="T702"/>
  <c r="I702"/>
  <c r="S702"/>
  <c r="H702"/>
  <c r="R702" s="1"/>
  <c r="U701"/>
  <c r="I701"/>
  <c r="T701"/>
  <c r="S701"/>
  <c r="U699"/>
  <c r="I699"/>
  <c r="T699"/>
  <c r="S699"/>
  <c r="H699"/>
  <c r="R699" s="1"/>
  <c r="U698"/>
  <c r="I698"/>
  <c r="T698"/>
  <c r="U696"/>
  <c r="T696"/>
  <c r="I696"/>
  <c r="S696"/>
  <c r="H696"/>
  <c r="R696" s="1"/>
  <c r="U695"/>
  <c r="I695"/>
  <c r="T695"/>
  <c r="S695"/>
  <c r="U694"/>
  <c r="I694"/>
  <c r="U692"/>
  <c r="S692"/>
  <c r="I692"/>
  <c r="T692"/>
  <c r="H692"/>
  <c r="R692" s="1"/>
  <c r="U691"/>
  <c r="U690"/>
  <c r="I690"/>
  <c r="T690"/>
  <c r="S690"/>
  <c r="H690"/>
  <c r="R690" s="1"/>
  <c r="U689"/>
  <c r="I689"/>
  <c r="S689"/>
  <c r="U688"/>
  <c r="I688"/>
  <c r="U687"/>
  <c r="I687"/>
  <c r="U686"/>
  <c r="I686"/>
  <c r="U685"/>
  <c r="I685"/>
  <c r="U684"/>
  <c r="I684"/>
  <c r="U682"/>
  <c r="T682"/>
  <c r="I682"/>
  <c r="S682"/>
  <c r="H682"/>
  <c r="R682" s="1"/>
  <c r="U678"/>
  <c r="I678"/>
  <c r="T678"/>
  <c r="S678"/>
  <c r="H678"/>
  <c r="U677"/>
  <c r="I677"/>
  <c r="T677"/>
  <c r="U675"/>
  <c r="S675"/>
  <c r="I675"/>
  <c r="H675"/>
  <c r="R675" s="1"/>
  <c r="U672"/>
  <c r="T672"/>
  <c r="I672"/>
  <c r="S672"/>
  <c r="H672"/>
  <c r="R672" s="1"/>
  <c r="U671"/>
  <c r="I671"/>
  <c r="S671"/>
  <c r="U668"/>
  <c r="I668"/>
  <c r="T668"/>
  <c r="H668"/>
  <c r="U667"/>
  <c r="I667"/>
  <c r="U663"/>
  <c r="T663"/>
  <c r="I663"/>
  <c r="S663"/>
  <c r="H663"/>
  <c r="R663" s="1"/>
  <c r="U661"/>
  <c r="I661"/>
  <c r="T661"/>
  <c r="S661"/>
  <c r="H661"/>
  <c r="U658"/>
  <c r="I658"/>
  <c r="T658"/>
  <c r="H658"/>
  <c r="R658" s="1"/>
  <c r="U657"/>
  <c r="I657"/>
  <c r="U656"/>
  <c r="I656"/>
  <c r="U655"/>
  <c r="I655"/>
  <c r="U653"/>
  <c r="I653"/>
  <c r="T653"/>
  <c r="H653"/>
  <c r="R653" s="1"/>
  <c r="U652"/>
  <c r="I652"/>
  <c r="U651"/>
  <c r="I651"/>
  <c r="U650"/>
  <c r="I650"/>
  <c r="U649"/>
  <c r="I649"/>
  <c r="U647"/>
  <c r="S647"/>
  <c r="I647"/>
  <c r="H647"/>
  <c r="R647" s="1"/>
  <c r="U646"/>
  <c r="I646"/>
  <c r="S646"/>
  <c r="U645"/>
  <c r="I645"/>
  <c r="S645"/>
  <c r="U643"/>
  <c r="I643"/>
  <c r="T643"/>
  <c r="H643"/>
  <c r="R643" s="1"/>
  <c r="U641"/>
  <c r="S641"/>
  <c r="I641"/>
  <c r="H641"/>
  <c r="R641" s="1"/>
  <c r="U640"/>
  <c r="U639"/>
  <c r="I639"/>
  <c r="T639"/>
  <c r="S639"/>
  <c r="H639"/>
  <c r="U638"/>
  <c r="I638"/>
  <c r="U637"/>
  <c r="I637"/>
  <c r="U636"/>
  <c r="I636"/>
  <c r="U635"/>
  <c r="I635"/>
  <c r="U634"/>
  <c r="I634"/>
  <c r="U632"/>
  <c r="S632"/>
  <c r="I632"/>
  <c r="H632"/>
  <c r="R632" s="1"/>
  <c r="U631"/>
  <c r="I631"/>
  <c r="S631"/>
  <c r="U630"/>
  <c r="I630"/>
  <c r="S630"/>
  <c r="U629"/>
  <c r="I629"/>
  <c r="U628"/>
  <c r="I628"/>
  <c r="U626"/>
  <c r="T626"/>
  <c r="I626"/>
  <c r="S626"/>
  <c r="H626"/>
  <c r="R626" s="1"/>
  <c r="U625"/>
  <c r="I625"/>
  <c r="T625"/>
  <c r="S625"/>
  <c r="U623"/>
  <c r="I623"/>
  <c r="T623"/>
  <c r="H623"/>
  <c r="U622"/>
  <c r="I622"/>
  <c r="U621"/>
  <c r="I621"/>
  <c r="U620"/>
  <c r="I620"/>
  <c r="U619"/>
  <c r="I619"/>
  <c r="U618"/>
  <c r="I618"/>
  <c r="U616"/>
  <c r="T616"/>
  <c r="I616"/>
  <c r="S616"/>
  <c r="H616"/>
  <c r="R616" s="1"/>
  <c r="U614"/>
  <c r="I614"/>
  <c r="T614"/>
  <c r="S614"/>
  <c r="H614"/>
  <c r="U613"/>
  <c r="I613"/>
  <c r="T613"/>
  <c r="U612"/>
  <c r="I612"/>
  <c r="U611"/>
  <c r="I611"/>
  <c r="U610"/>
  <c r="I610"/>
  <c r="U608"/>
  <c r="I608"/>
  <c r="T608"/>
  <c r="H608"/>
  <c r="R608" s="1"/>
  <c r="U607"/>
  <c r="I607"/>
  <c r="U606"/>
  <c r="I606"/>
  <c r="U605"/>
  <c r="I605"/>
  <c r="U603"/>
  <c r="I603"/>
  <c r="T603"/>
  <c r="H603"/>
  <c r="H602" s="1"/>
  <c r="R602" s="1"/>
  <c r="U602"/>
  <c r="I602"/>
  <c r="U601"/>
  <c r="I601"/>
  <c r="U600"/>
  <c r="I600"/>
  <c r="U598"/>
  <c r="S598"/>
  <c r="I598"/>
  <c r="T598"/>
  <c r="H598"/>
  <c r="U597"/>
  <c r="I597"/>
  <c r="U596"/>
  <c r="I596"/>
  <c r="U595"/>
  <c r="I595"/>
  <c r="U594"/>
  <c r="I594"/>
  <c r="U592"/>
  <c r="S592"/>
  <c r="I592"/>
  <c r="H592"/>
  <c r="R592" s="1"/>
  <c r="U591"/>
  <c r="I591"/>
  <c r="S591"/>
  <c r="U590"/>
  <c r="I590"/>
  <c r="S590"/>
  <c r="U588"/>
  <c r="I588"/>
  <c r="T588"/>
  <c r="H588"/>
  <c r="R588" s="1"/>
  <c r="U586"/>
  <c r="S586"/>
  <c r="I586"/>
  <c r="H586"/>
  <c r="R586" s="1"/>
  <c r="U585"/>
  <c r="I585"/>
  <c r="U584"/>
  <c r="I584"/>
  <c r="U583"/>
  <c r="I583"/>
  <c r="U582"/>
  <c r="I582"/>
  <c r="U581"/>
  <c r="I581"/>
  <c r="U579"/>
  <c r="I579"/>
  <c r="T579"/>
  <c r="S579"/>
  <c r="H579"/>
  <c r="U578"/>
  <c r="I578"/>
  <c r="T578"/>
  <c r="U577"/>
  <c r="I577"/>
  <c r="U576"/>
  <c r="I576"/>
  <c r="U575"/>
  <c r="I575"/>
  <c r="U573"/>
  <c r="I573"/>
  <c r="T573"/>
  <c r="H573"/>
  <c r="H571" s="1"/>
  <c r="R571" s="1"/>
  <c r="U572"/>
  <c r="I572"/>
  <c r="U571"/>
  <c r="I571"/>
  <c r="U570"/>
  <c r="I570"/>
  <c r="U569"/>
  <c r="I569"/>
  <c r="U567"/>
  <c r="S567"/>
  <c r="I567"/>
  <c r="H567"/>
  <c r="R567" s="1"/>
  <c r="U565"/>
  <c r="T565"/>
  <c r="I565"/>
  <c r="S565"/>
  <c r="H565"/>
  <c r="R565" s="1"/>
  <c r="U564"/>
  <c r="I564"/>
  <c r="S564"/>
  <c r="U563"/>
  <c r="I563"/>
  <c r="U562"/>
  <c r="I562"/>
  <c r="U561"/>
  <c r="I561"/>
  <c r="U559"/>
  <c r="I559"/>
  <c r="T559"/>
  <c r="S559"/>
  <c r="H559"/>
  <c r="U558"/>
  <c r="I558"/>
  <c r="T558"/>
  <c r="U557"/>
  <c r="I557"/>
  <c r="U556"/>
  <c r="I556"/>
  <c r="U554"/>
  <c r="I554"/>
  <c r="T554"/>
  <c r="S554"/>
  <c r="H554"/>
  <c r="U553"/>
  <c r="I553"/>
  <c r="T553"/>
  <c r="U552"/>
  <c r="I552"/>
  <c r="U551"/>
  <c r="I551"/>
  <c r="U549"/>
  <c r="I549"/>
  <c r="T549"/>
  <c r="S549"/>
  <c r="H549"/>
  <c r="U548"/>
  <c r="I548"/>
  <c r="T548"/>
  <c r="U547"/>
  <c r="I547"/>
  <c r="U546"/>
  <c r="I546"/>
  <c r="U545"/>
  <c r="I545"/>
  <c r="U544"/>
  <c r="U543"/>
  <c r="S543"/>
  <c r="I543"/>
  <c r="H543"/>
  <c r="R543" s="1"/>
  <c r="U542"/>
  <c r="I542"/>
  <c r="S542"/>
  <c r="U541"/>
  <c r="I541"/>
  <c r="S541"/>
  <c r="U540"/>
  <c r="I540"/>
  <c r="U538"/>
  <c r="S538"/>
  <c r="I538"/>
  <c r="H538"/>
  <c r="R538" s="1"/>
  <c r="U536"/>
  <c r="T536"/>
  <c r="I536"/>
  <c r="S536"/>
  <c r="H536"/>
  <c r="R536" s="1"/>
  <c r="U535"/>
  <c r="I535"/>
  <c r="S535"/>
  <c r="U534"/>
  <c r="I534"/>
  <c r="U532"/>
  <c r="S532"/>
  <c r="I532"/>
  <c r="H532"/>
  <c r="R532" s="1"/>
  <c r="U530"/>
  <c r="T530"/>
  <c r="I530"/>
  <c r="S530"/>
  <c r="H530"/>
  <c r="R530" s="1"/>
  <c r="U528"/>
  <c r="I528"/>
  <c r="T528"/>
  <c r="S528"/>
  <c r="H528"/>
  <c r="U527"/>
  <c r="I527"/>
  <c r="T527"/>
  <c r="U525"/>
  <c r="S525"/>
  <c r="I525"/>
  <c r="H525"/>
  <c r="R525" s="1"/>
  <c r="U522"/>
  <c r="T522"/>
  <c r="I522"/>
  <c r="S522"/>
  <c r="H522"/>
  <c r="R522" s="1"/>
  <c r="U519"/>
  <c r="I519"/>
  <c r="T519"/>
  <c r="S519"/>
  <c r="H519"/>
  <c r="U518"/>
  <c r="I518"/>
  <c r="T518"/>
  <c r="U517"/>
  <c r="I517"/>
  <c r="U516"/>
  <c r="I516"/>
  <c r="U515"/>
  <c r="I515"/>
  <c r="U514"/>
  <c r="I514"/>
  <c r="U512"/>
  <c r="S512"/>
  <c r="I512"/>
  <c r="H512"/>
  <c r="R512" s="1"/>
  <c r="U511"/>
  <c r="I511"/>
  <c r="S511"/>
  <c r="U510"/>
  <c r="I510"/>
  <c r="S510"/>
  <c r="U509"/>
  <c r="I509"/>
  <c r="U508"/>
  <c r="I508"/>
  <c r="U506"/>
  <c r="T506"/>
  <c r="I506"/>
  <c r="S506"/>
  <c r="H506"/>
  <c r="R506" s="1"/>
  <c r="U504"/>
  <c r="I504"/>
  <c r="T504"/>
  <c r="S504"/>
  <c r="H504"/>
  <c r="U503"/>
  <c r="I503"/>
  <c r="T503"/>
  <c r="U502"/>
  <c r="I502"/>
  <c r="U501"/>
  <c r="I501"/>
  <c r="U500"/>
  <c r="I500"/>
  <c r="U498"/>
  <c r="I498"/>
  <c r="T498"/>
  <c r="H498"/>
  <c r="U497"/>
  <c r="I497"/>
  <c r="U496"/>
  <c r="I496"/>
  <c r="U495"/>
  <c r="I495"/>
  <c r="U494"/>
  <c r="I494"/>
  <c r="U492"/>
  <c r="S492"/>
  <c r="I492"/>
  <c r="H492"/>
  <c r="R492" s="1"/>
  <c r="U491"/>
  <c r="I491"/>
  <c r="S491"/>
  <c r="U490"/>
  <c r="I490"/>
  <c r="S490"/>
  <c r="U488"/>
  <c r="I488"/>
  <c r="T488"/>
  <c r="H488"/>
  <c r="R488" s="1"/>
  <c r="U486"/>
  <c r="I486"/>
  <c r="S486"/>
  <c r="H486"/>
  <c r="R486" s="1"/>
  <c r="U484"/>
  <c r="I484"/>
  <c r="T484"/>
  <c r="S484"/>
  <c r="H484"/>
  <c r="R484" s="1"/>
  <c r="U483"/>
  <c r="I483"/>
  <c r="T483"/>
  <c r="S483"/>
  <c r="U481"/>
  <c r="I481"/>
  <c r="T481"/>
  <c r="H481"/>
  <c r="R481" s="1"/>
  <c r="U478"/>
  <c r="I478"/>
  <c r="S478"/>
  <c r="H478"/>
  <c r="R478" s="1"/>
  <c r="U477"/>
  <c r="I477"/>
  <c r="T477"/>
  <c r="S477"/>
  <c r="U476"/>
  <c r="I476"/>
  <c r="T476"/>
  <c r="S476"/>
  <c r="U475"/>
  <c r="I475"/>
  <c r="U474"/>
  <c r="I474"/>
  <c r="S474"/>
  <c r="U473"/>
  <c r="I473"/>
  <c r="U472"/>
  <c r="I472"/>
  <c r="U471"/>
  <c r="I471"/>
  <c r="U470"/>
  <c r="T470"/>
  <c r="S470"/>
  <c r="R470"/>
  <c r="I470"/>
  <c r="J470" s="1"/>
  <c r="U469"/>
  <c r="U468"/>
  <c r="I468"/>
  <c r="T468"/>
  <c r="H468"/>
  <c r="R468" s="1"/>
  <c r="U467"/>
  <c r="I467"/>
  <c r="S467"/>
  <c r="U466"/>
  <c r="I466"/>
  <c r="T466"/>
  <c r="S466"/>
  <c r="U465"/>
  <c r="I465"/>
  <c r="T465"/>
  <c r="S465"/>
  <c r="U464"/>
  <c r="I464"/>
  <c r="T464"/>
  <c r="U463"/>
  <c r="I463"/>
  <c r="S463"/>
  <c r="U462"/>
  <c r="I462"/>
  <c r="T462"/>
  <c r="S462"/>
  <c r="U461"/>
  <c r="U460"/>
  <c r="I460"/>
  <c r="T460"/>
  <c r="H460"/>
  <c r="R460" s="1"/>
  <c r="U459"/>
  <c r="I459"/>
  <c r="T459"/>
  <c r="S459"/>
  <c r="U458"/>
  <c r="I458"/>
  <c r="T458"/>
  <c r="S458"/>
  <c r="U457"/>
  <c r="I457"/>
  <c r="T457"/>
  <c r="S457"/>
  <c r="U456"/>
  <c r="I456"/>
  <c r="T456"/>
  <c r="U455"/>
  <c r="I455"/>
  <c r="T455"/>
  <c r="S455"/>
  <c r="U454"/>
  <c r="I454"/>
  <c r="T454"/>
  <c r="S454"/>
  <c r="U451"/>
  <c r="I451"/>
  <c r="T451"/>
  <c r="S451"/>
  <c r="H451"/>
  <c r="H450" s="1"/>
  <c r="R450" s="1"/>
  <c r="U450"/>
  <c r="I450"/>
  <c r="T450"/>
  <c r="U446"/>
  <c r="I446"/>
  <c r="S446"/>
  <c r="H446"/>
  <c r="R446" s="1"/>
  <c r="U444"/>
  <c r="I444"/>
  <c r="T444"/>
  <c r="S444"/>
  <c r="H444"/>
  <c r="R444" s="1"/>
  <c r="U441"/>
  <c r="I441"/>
  <c r="T441"/>
  <c r="S441"/>
  <c r="H441"/>
  <c r="U440"/>
  <c r="I440"/>
  <c r="T440"/>
  <c r="U439"/>
  <c r="I439"/>
  <c r="S439"/>
  <c r="U438"/>
  <c r="I438"/>
  <c r="T438"/>
  <c r="S438"/>
  <c r="U437"/>
  <c r="U436"/>
  <c r="I436"/>
  <c r="T436"/>
  <c r="H436"/>
  <c r="R436" s="1"/>
  <c r="U435"/>
  <c r="I435"/>
  <c r="T435"/>
  <c r="S435"/>
  <c r="U434"/>
  <c r="I434"/>
  <c r="T434"/>
  <c r="S434"/>
  <c r="U433"/>
  <c r="I433"/>
  <c r="T433"/>
  <c r="S433"/>
  <c r="U432"/>
  <c r="I432"/>
  <c r="T432"/>
  <c r="U431"/>
  <c r="I431"/>
  <c r="T431"/>
  <c r="S431"/>
  <c r="U430"/>
  <c r="I430"/>
  <c r="T430"/>
  <c r="S430"/>
  <c r="U429"/>
  <c r="I429"/>
  <c r="T429"/>
  <c r="S429"/>
  <c r="U428"/>
  <c r="T428"/>
  <c r="S428"/>
  <c r="R428"/>
  <c r="I428"/>
  <c r="J428" s="1"/>
  <c r="U427"/>
  <c r="T427"/>
  <c r="S427"/>
  <c r="R427"/>
  <c r="I427"/>
  <c r="J427" s="1"/>
  <c r="U426"/>
  <c r="I426"/>
  <c r="T426"/>
  <c r="H426"/>
  <c r="R426" s="1"/>
  <c r="U425"/>
  <c r="I425"/>
  <c r="T425"/>
  <c r="S425"/>
  <c r="U424"/>
  <c r="I424"/>
  <c r="T424"/>
  <c r="S424"/>
  <c r="U423"/>
  <c r="I423"/>
  <c r="T423"/>
  <c r="S423"/>
  <c r="U422"/>
  <c r="I422"/>
  <c r="T422"/>
  <c r="U421"/>
  <c r="I421"/>
  <c r="S421"/>
  <c r="U420"/>
  <c r="T420"/>
  <c r="S420"/>
  <c r="R420"/>
  <c r="I420"/>
  <c r="J420" s="1"/>
  <c r="U419"/>
  <c r="S419"/>
  <c r="I419"/>
  <c r="T419"/>
  <c r="H419"/>
  <c r="R419" s="1"/>
  <c r="U418"/>
  <c r="T418"/>
  <c r="S418"/>
  <c r="R418"/>
  <c r="I418"/>
  <c r="J418" s="1"/>
  <c r="U417"/>
  <c r="I417"/>
  <c r="T417"/>
  <c r="S417"/>
  <c r="H417"/>
  <c r="R417" s="1"/>
  <c r="U416"/>
  <c r="T416"/>
  <c r="S416"/>
  <c r="R416"/>
  <c r="I416"/>
  <c r="J416" s="1"/>
  <c r="U415"/>
  <c r="I415"/>
  <c r="S415"/>
  <c r="H415"/>
  <c r="U414"/>
  <c r="I414"/>
  <c r="T414"/>
  <c r="S414"/>
  <c r="U413"/>
  <c r="I413"/>
  <c r="T413"/>
  <c r="S413"/>
  <c r="U412"/>
  <c r="U411"/>
  <c r="I411"/>
  <c r="S411"/>
  <c r="H411"/>
  <c r="R411" s="1"/>
  <c r="U410"/>
  <c r="I410"/>
  <c r="T410"/>
  <c r="S410"/>
  <c r="U409"/>
  <c r="I409"/>
  <c r="T409"/>
  <c r="S409"/>
  <c r="U408"/>
  <c r="I408"/>
  <c r="T408"/>
  <c r="U407"/>
  <c r="I407"/>
  <c r="S407"/>
  <c r="U406"/>
  <c r="I406"/>
  <c r="T406"/>
  <c r="S406"/>
  <c r="U405"/>
  <c r="I405"/>
  <c r="T405"/>
  <c r="S405"/>
  <c r="H405"/>
  <c r="H404" s="1"/>
  <c r="R404" s="1"/>
  <c r="U404"/>
  <c r="I404"/>
  <c r="T404"/>
  <c r="U403"/>
  <c r="I403"/>
  <c r="S403"/>
  <c r="U402"/>
  <c r="I402"/>
  <c r="T402"/>
  <c r="S402"/>
  <c r="U401"/>
  <c r="I401"/>
  <c r="T401"/>
  <c r="S401"/>
  <c r="U398"/>
  <c r="I398"/>
  <c r="H398"/>
  <c r="R398" s="1"/>
  <c r="U397"/>
  <c r="I397"/>
  <c r="S397"/>
  <c r="U393"/>
  <c r="I393"/>
  <c r="H393"/>
  <c r="R393" s="1"/>
  <c r="U391"/>
  <c r="I391"/>
  <c r="S391"/>
  <c r="H391"/>
  <c r="R391" s="1"/>
  <c r="U388"/>
  <c r="I388"/>
  <c r="T388"/>
  <c r="S388"/>
  <c r="H388"/>
  <c r="R388" s="1"/>
  <c r="U387"/>
  <c r="I387"/>
  <c r="S387"/>
  <c r="U386"/>
  <c r="I386"/>
  <c r="U385"/>
  <c r="I385"/>
  <c r="S385"/>
  <c r="U384"/>
  <c r="I384"/>
  <c r="S384"/>
  <c r="U383"/>
  <c r="I383"/>
  <c r="S383"/>
  <c r="U382"/>
  <c r="I382"/>
  <c r="U381"/>
  <c r="T381"/>
  <c r="S381"/>
  <c r="R381"/>
  <c r="I381"/>
  <c r="J381" s="1"/>
  <c r="U380"/>
  <c r="U379"/>
  <c r="I379"/>
  <c r="T379"/>
  <c r="H379"/>
  <c r="R379" s="1"/>
  <c r="U378"/>
  <c r="I378"/>
  <c r="S378"/>
  <c r="U377"/>
  <c r="I377"/>
  <c r="T377"/>
  <c r="S377"/>
  <c r="U376"/>
  <c r="I376"/>
  <c r="T376"/>
  <c r="S376"/>
  <c r="U375"/>
  <c r="I375"/>
  <c r="T375"/>
  <c r="U374"/>
  <c r="I374"/>
  <c r="S374"/>
  <c r="U373"/>
  <c r="I373"/>
  <c r="T373"/>
  <c r="S373"/>
  <c r="U372"/>
  <c r="U371"/>
  <c r="I371"/>
  <c r="T371"/>
  <c r="H371"/>
  <c r="R371" s="1"/>
  <c r="U370"/>
  <c r="I370"/>
  <c r="S370"/>
  <c r="U369"/>
  <c r="I369"/>
  <c r="T369"/>
  <c r="S369"/>
  <c r="U368"/>
  <c r="I368"/>
  <c r="T368"/>
  <c r="S368"/>
  <c r="U367"/>
  <c r="I367"/>
  <c r="T367"/>
  <c r="U366"/>
  <c r="U365"/>
  <c r="I365"/>
  <c r="T365"/>
  <c r="S365"/>
  <c r="H365"/>
  <c r="R365" s="1"/>
  <c r="U364"/>
  <c r="I364"/>
  <c r="T364"/>
  <c r="S364"/>
  <c r="U363"/>
  <c r="I363"/>
  <c r="T363"/>
  <c r="U362"/>
  <c r="I362"/>
  <c r="T362"/>
  <c r="S362"/>
  <c r="U361"/>
  <c r="I361"/>
  <c r="T361"/>
  <c r="S361"/>
  <c r="U360"/>
  <c r="I360"/>
  <c r="T360"/>
  <c r="S360"/>
  <c r="U359"/>
  <c r="I359"/>
  <c r="T359"/>
  <c r="U358"/>
  <c r="U357"/>
  <c r="I357"/>
  <c r="T357"/>
  <c r="S357"/>
  <c r="H357"/>
  <c r="R357" s="1"/>
  <c r="U356"/>
  <c r="I356"/>
  <c r="T356"/>
  <c r="S356"/>
  <c r="U355"/>
  <c r="I355"/>
  <c r="T355"/>
  <c r="S355"/>
  <c r="U354"/>
  <c r="I354"/>
  <c r="T354"/>
  <c r="U353"/>
  <c r="I353"/>
  <c r="T353"/>
  <c r="S353"/>
  <c r="U352"/>
  <c r="U351"/>
  <c r="I351"/>
  <c r="T351"/>
  <c r="S351"/>
  <c r="H351"/>
  <c r="H350" s="1"/>
  <c r="U350"/>
  <c r="I350"/>
  <c r="T350"/>
  <c r="U349"/>
  <c r="I349"/>
  <c r="T349"/>
  <c r="S349"/>
  <c r="U348"/>
  <c r="I348"/>
  <c r="T348"/>
  <c r="S348"/>
  <c r="U347"/>
  <c r="I347"/>
  <c r="T347"/>
  <c r="S347"/>
  <c r="U346"/>
  <c r="U345"/>
  <c r="I345"/>
  <c r="T345"/>
  <c r="S345"/>
  <c r="H345"/>
  <c r="R345" s="1"/>
  <c r="U344"/>
  <c r="I344"/>
  <c r="T344"/>
  <c r="S344"/>
  <c r="U343"/>
  <c r="I343"/>
  <c r="T343"/>
  <c r="S343"/>
  <c r="U342"/>
  <c r="I342"/>
  <c r="T342"/>
  <c r="U341"/>
  <c r="I341"/>
  <c r="T341"/>
  <c r="S341"/>
  <c r="U340"/>
  <c r="I340"/>
  <c r="T340"/>
  <c r="S340"/>
  <c r="U339"/>
  <c r="I339"/>
  <c r="T339"/>
  <c r="S339"/>
  <c r="U337"/>
  <c r="S337"/>
  <c r="I337"/>
  <c r="T337"/>
  <c r="H337"/>
  <c r="R337" s="1"/>
  <c r="U336"/>
  <c r="I336"/>
  <c r="S336"/>
  <c r="U335"/>
  <c r="I335"/>
  <c r="S335"/>
  <c r="U334"/>
  <c r="I334"/>
  <c r="S334"/>
  <c r="U331"/>
  <c r="I331"/>
  <c r="T331"/>
  <c r="H331"/>
  <c r="R331" s="1"/>
  <c r="U330"/>
  <c r="I330"/>
  <c r="T330"/>
  <c r="S330"/>
  <c r="U326"/>
  <c r="I326"/>
  <c r="T326"/>
  <c r="S326"/>
  <c r="H326"/>
  <c r="R326" s="1"/>
  <c r="U324"/>
  <c r="I324"/>
  <c r="T324"/>
  <c r="S324"/>
  <c r="H324"/>
  <c r="U321"/>
  <c r="I321"/>
  <c r="T321"/>
  <c r="H321"/>
  <c r="R321" s="1"/>
  <c r="U320"/>
  <c r="I320"/>
  <c r="S320"/>
  <c r="U319"/>
  <c r="I319"/>
  <c r="T319"/>
  <c r="S319"/>
  <c r="U318"/>
  <c r="T318"/>
  <c r="I318"/>
  <c r="S318"/>
  <c r="U317"/>
  <c r="U316"/>
  <c r="I316"/>
  <c r="S316"/>
  <c r="H316"/>
  <c r="R316" s="1"/>
  <c r="U315"/>
  <c r="S315"/>
  <c r="I315"/>
  <c r="T315"/>
  <c r="U314"/>
  <c r="I314"/>
  <c r="T314"/>
  <c r="S314"/>
  <c r="U313"/>
  <c r="I313"/>
  <c r="T313"/>
  <c r="U312"/>
  <c r="I312"/>
  <c r="T312"/>
  <c r="S312"/>
  <c r="U311"/>
  <c r="U310"/>
  <c r="I310"/>
  <c r="T310"/>
  <c r="S310"/>
  <c r="H310"/>
  <c r="H309" s="1"/>
  <c r="U309"/>
  <c r="I309"/>
  <c r="T309"/>
  <c r="U308"/>
  <c r="I308"/>
  <c r="S308"/>
  <c r="U307"/>
  <c r="U306"/>
  <c r="I306"/>
  <c r="T306"/>
  <c r="S306"/>
  <c r="H306"/>
  <c r="H305" s="1"/>
  <c r="R305" s="1"/>
  <c r="U305"/>
  <c r="I305"/>
  <c r="T305"/>
  <c r="U303"/>
  <c r="I303"/>
  <c r="T303"/>
  <c r="S303"/>
  <c r="H303"/>
  <c r="R303" s="1"/>
  <c r="U302"/>
  <c r="I302"/>
  <c r="T302"/>
  <c r="S302"/>
  <c r="U300"/>
  <c r="I300"/>
  <c r="T300"/>
  <c r="S300"/>
  <c r="H300"/>
  <c r="U299"/>
  <c r="U298"/>
  <c r="I298"/>
  <c r="T298"/>
  <c r="S298"/>
  <c r="H298"/>
  <c r="R298" s="1"/>
  <c r="U297"/>
  <c r="I297"/>
  <c r="T297"/>
  <c r="S297"/>
  <c r="U296"/>
  <c r="I296"/>
  <c r="T296"/>
  <c r="S296"/>
  <c r="U295"/>
  <c r="I295"/>
  <c r="T295"/>
  <c r="U294"/>
  <c r="I294"/>
  <c r="S294"/>
  <c r="U293"/>
  <c r="I293"/>
  <c r="S293"/>
  <c r="U292"/>
  <c r="I292"/>
  <c r="S292"/>
  <c r="U291"/>
  <c r="I291"/>
  <c r="U290"/>
  <c r="T290"/>
  <c r="S290"/>
  <c r="R290"/>
  <c r="I290"/>
  <c r="J290" s="1"/>
  <c r="U289"/>
  <c r="U288"/>
  <c r="I288"/>
  <c r="T288"/>
  <c r="H288"/>
  <c r="R288" s="1"/>
  <c r="U287"/>
  <c r="I287"/>
  <c r="S287"/>
  <c r="U286"/>
  <c r="I286"/>
  <c r="T286"/>
  <c r="S286"/>
  <c r="U285"/>
  <c r="U284"/>
  <c r="I284"/>
  <c r="T284"/>
  <c r="H284"/>
  <c r="R284" s="1"/>
  <c r="U283"/>
  <c r="I283"/>
  <c r="S283"/>
  <c r="U282"/>
  <c r="I282"/>
  <c r="T282"/>
  <c r="S282"/>
  <c r="U281"/>
  <c r="I281"/>
  <c r="T281"/>
  <c r="S281"/>
  <c r="U280"/>
  <c r="I280"/>
  <c r="T280"/>
  <c r="U279"/>
  <c r="I279"/>
  <c r="S279"/>
  <c r="U278"/>
  <c r="U277"/>
  <c r="I277"/>
  <c r="T277"/>
  <c r="S277"/>
  <c r="H277"/>
  <c r="H276" s="1"/>
  <c r="R276" s="1"/>
  <c r="U276"/>
  <c r="I276"/>
  <c r="T276"/>
  <c r="U275"/>
  <c r="I275"/>
  <c r="U274"/>
  <c r="I274"/>
  <c r="T274"/>
  <c r="U273"/>
  <c r="I273"/>
  <c r="T273"/>
  <c r="U272"/>
  <c r="I272"/>
  <c r="T272"/>
  <c r="U271"/>
  <c r="I271"/>
  <c r="U270"/>
  <c r="U269"/>
  <c r="T269"/>
  <c r="I269"/>
  <c r="S269"/>
  <c r="H269"/>
  <c r="H268" s="1"/>
  <c r="H267" s="1"/>
  <c r="U268"/>
  <c r="I268"/>
  <c r="T268"/>
  <c r="U267"/>
  <c r="I267"/>
  <c r="S267"/>
  <c r="U266"/>
  <c r="I266"/>
  <c r="T266"/>
  <c r="S266"/>
  <c r="U265"/>
  <c r="T265"/>
  <c r="I265"/>
  <c r="S265"/>
  <c r="U264"/>
  <c r="I264"/>
  <c r="T264"/>
  <c r="U263"/>
  <c r="I263"/>
  <c r="S263"/>
  <c r="U262"/>
  <c r="U261"/>
  <c r="T261"/>
  <c r="I261"/>
  <c r="S261"/>
  <c r="H261"/>
  <c r="H260" s="1"/>
  <c r="H259" s="1"/>
  <c r="U260"/>
  <c r="I260"/>
  <c r="T260"/>
  <c r="U259"/>
  <c r="I259"/>
  <c r="U258"/>
  <c r="I258"/>
  <c r="U257"/>
  <c r="I257"/>
  <c r="U256"/>
  <c r="I256"/>
  <c r="U255"/>
  <c r="I255"/>
  <c r="U254"/>
  <c r="U253"/>
  <c r="T253"/>
  <c r="I253"/>
  <c r="S253"/>
  <c r="H253"/>
  <c r="U252"/>
  <c r="U251"/>
  <c r="I251"/>
  <c r="H251"/>
  <c r="R251" s="1"/>
  <c r="U250"/>
  <c r="I250"/>
  <c r="T250"/>
  <c r="U249"/>
  <c r="I249"/>
  <c r="T249"/>
  <c r="U248"/>
  <c r="U247"/>
  <c r="I247"/>
  <c r="S247"/>
  <c r="H247"/>
  <c r="R247" s="1"/>
  <c r="U246"/>
  <c r="I246"/>
  <c r="T246"/>
  <c r="S246"/>
  <c r="U245"/>
  <c r="I245"/>
  <c r="T245"/>
  <c r="S245"/>
  <c r="U244"/>
  <c r="I244"/>
  <c r="T244"/>
  <c r="U243"/>
  <c r="U242"/>
  <c r="I242"/>
  <c r="T242"/>
  <c r="S242"/>
  <c r="H242"/>
  <c r="R242" s="1"/>
  <c r="U241"/>
  <c r="I241"/>
  <c r="T241"/>
  <c r="S241"/>
  <c r="U240"/>
  <c r="I240"/>
  <c r="T240"/>
  <c r="U239"/>
  <c r="U238"/>
  <c r="T238"/>
  <c r="I238"/>
  <c r="S238"/>
  <c r="H238"/>
  <c r="R238" s="1"/>
  <c r="U236"/>
  <c r="I236"/>
  <c r="T236"/>
  <c r="S236"/>
  <c r="H236"/>
  <c r="U235"/>
  <c r="I235"/>
  <c r="T235"/>
  <c r="U234"/>
  <c r="S234"/>
  <c r="I234"/>
  <c r="U231"/>
  <c r="I231"/>
  <c r="T231"/>
  <c r="S231"/>
  <c r="H231"/>
  <c r="R231" s="1"/>
  <c r="U230"/>
  <c r="I230"/>
  <c r="T230"/>
  <c r="S230"/>
  <c r="U229"/>
  <c r="I229"/>
  <c r="T229"/>
  <c r="U228"/>
  <c r="I228"/>
  <c r="S228"/>
  <c r="U227"/>
  <c r="I227"/>
  <c r="T227"/>
  <c r="U226"/>
  <c r="I226"/>
  <c r="T226"/>
  <c r="U225"/>
  <c r="I225"/>
  <c r="T225"/>
  <c r="U222"/>
  <c r="I222"/>
  <c r="S222"/>
  <c r="H222"/>
  <c r="R222" s="1"/>
  <c r="U221"/>
  <c r="I221"/>
  <c r="T221"/>
  <c r="S221"/>
  <c r="U220"/>
  <c r="I220"/>
  <c r="T220"/>
  <c r="U219"/>
  <c r="I219"/>
  <c r="T219"/>
  <c r="S219"/>
  <c r="U217"/>
  <c r="S217"/>
  <c r="I217"/>
  <c r="T217"/>
  <c r="H217"/>
  <c r="U216"/>
  <c r="I216"/>
  <c r="S216"/>
  <c r="U212"/>
  <c r="S212"/>
  <c r="I212"/>
  <c r="T212"/>
  <c r="H212"/>
  <c r="R212" s="1"/>
  <c r="U210"/>
  <c r="T210"/>
  <c r="I210"/>
  <c r="S210"/>
  <c r="H210"/>
  <c r="R210" s="1"/>
  <c r="U206"/>
  <c r="S206"/>
  <c r="I206"/>
  <c r="T206"/>
  <c r="H206"/>
  <c r="U205"/>
  <c r="I205"/>
  <c r="U204"/>
  <c r="I204"/>
  <c r="U203"/>
  <c r="I203"/>
  <c r="U202"/>
  <c r="U201"/>
  <c r="T201"/>
  <c r="I201"/>
  <c r="H201"/>
  <c r="R201" s="1"/>
  <c r="U200"/>
  <c r="I200"/>
  <c r="U199"/>
  <c r="I199"/>
  <c r="U198"/>
  <c r="I198"/>
  <c r="U197"/>
  <c r="I197"/>
  <c r="U196"/>
  <c r="S196"/>
  <c r="I196"/>
  <c r="H196"/>
  <c r="R196" s="1"/>
  <c r="U195"/>
  <c r="I195"/>
  <c r="S195"/>
  <c r="U194"/>
  <c r="I194"/>
  <c r="U193"/>
  <c r="I193"/>
  <c r="U192"/>
  <c r="S192"/>
  <c r="I192"/>
  <c r="T192"/>
  <c r="H192"/>
  <c r="R192" s="1"/>
  <c r="U191"/>
  <c r="U190"/>
  <c r="S190"/>
  <c r="I190"/>
  <c r="T190"/>
  <c r="H190"/>
  <c r="U189"/>
  <c r="I189"/>
  <c r="U188"/>
  <c r="I188"/>
  <c r="U187"/>
  <c r="T187"/>
  <c r="I187"/>
  <c r="S187"/>
  <c r="H187"/>
  <c r="U186"/>
  <c r="U185"/>
  <c r="T185"/>
  <c r="I185"/>
  <c r="H185"/>
  <c r="R185" s="1"/>
  <c r="U184"/>
  <c r="I184"/>
  <c r="U183"/>
  <c r="I183"/>
  <c r="U182"/>
  <c r="U181"/>
  <c r="T181"/>
  <c r="I181"/>
  <c r="H181"/>
  <c r="U180"/>
  <c r="I180"/>
  <c r="U179"/>
  <c r="I179"/>
  <c r="U178"/>
  <c r="I178"/>
  <c r="U177"/>
  <c r="U176"/>
  <c r="S176"/>
  <c r="I176"/>
  <c r="H176"/>
  <c r="R176" s="1"/>
  <c r="U175"/>
  <c r="I175"/>
  <c r="S175"/>
  <c r="U174"/>
  <c r="I174"/>
  <c r="U173"/>
  <c r="I173"/>
  <c r="U172"/>
  <c r="I172"/>
  <c r="U168"/>
  <c r="T168"/>
  <c r="I168"/>
  <c r="S168"/>
  <c r="H168"/>
  <c r="U166"/>
  <c r="S166"/>
  <c r="I166"/>
  <c r="T166"/>
  <c r="H166"/>
  <c r="R166" s="1"/>
  <c r="U162"/>
  <c r="T162"/>
  <c r="I162"/>
  <c r="H162"/>
  <c r="R162" s="1"/>
  <c r="U161"/>
  <c r="I161"/>
  <c r="U160"/>
  <c r="I160"/>
  <c r="U159"/>
  <c r="U158"/>
  <c r="T158"/>
  <c r="I158"/>
  <c r="H158"/>
  <c r="R158" s="1"/>
  <c r="U157"/>
  <c r="I157"/>
  <c r="U156"/>
  <c r="I156"/>
  <c r="U155"/>
  <c r="U154"/>
  <c r="T154"/>
  <c r="I154"/>
  <c r="H154"/>
  <c r="U153"/>
  <c r="I153"/>
  <c r="U152"/>
  <c r="I152"/>
  <c r="U151"/>
  <c r="U150"/>
  <c r="T150"/>
  <c r="I150"/>
  <c r="H150"/>
  <c r="U149"/>
  <c r="I149"/>
  <c r="U148"/>
  <c r="I148"/>
  <c r="U147"/>
  <c r="I147"/>
  <c r="U145"/>
  <c r="T145"/>
  <c r="I145"/>
  <c r="H145"/>
  <c r="U144"/>
  <c r="I144"/>
  <c r="U143"/>
  <c r="I143"/>
  <c r="U142"/>
  <c r="U141"/>
  <c r="T141"/>
  <c r="I141"/>
  <c r="H141"/>
  <c r="U140"/>
  <c r="I140"/>
  <c r="U139"/>
  <c r="I139"/>
  <c r="U138"/>
  <c r="I138"/>
  <c r="U137"/>
  <c r="I137"/>
  <c r="U136"/>
  <c r="U135"/>
  <c r="T135"/>
  <c r="I135"/>
  <c r="S135"/>
  <c r="H135"/>
  <c r="U134"/>
  <c r="I134"/>
  <c r="T134"/>
  <c r="U133"/>
  <c r="I133"/>
  <c r="U132"/>
  <c r="I132"/>
  <c r="U131"/>
  <c r="I131"/>
  <c r="U130"/>
  <c r="U129"/>
  <c r="T129"/>
  <c r="I129"/>
  <c r="H129"/>
  <c r="U128"/>
  <c r="I128"/>
  <c r="T128"/>
  <c r="U126"/>
  <c r="T126"/>
  <c r="I126"/>
  <c r="S126"/>
  <c r="H126"/>
  <c r="H125" s="1"/>
  <c r="U125"/>
  <c r="I125"/>
  <c r="T125"/>
  <c r="U124"/>
  <c r="I124"/>
  <c r="U123"/>
  <c r="I123"/>
  <c r="U122"/>
  <c r="I122"/>
  <c r="U121"/>
  <c r="I121"/>
  <c r="U119"/>
  <c r="T119"/>
  <c r="I119"/>
  <c r="H119"/>
  <c r="R119" s="1"/>
  <c r="U118"/>
  <c r="I118"/>
  <c r="U117"/>
  <c r="I117"/>
  <c r="U116"/>
  <c r="I116"/>
  <c r="U115"/>
  <c r="I115"/>
  <c r="U113"/>
  <c r="S113"/>
  <c r="I113"/>
  <c r="H113"/>
  <c r="R113" s="1"/>
  <c r="U112"/>
  <c r="I112"/>
  <c r="S112"/>
  <c r="U110"/>
  <c r="S110"/>
  <c r="I110"/>
  <c r="T110"/>
  <c r="H110"/>
  <c r="U107"/>
  <c r="T107"/>
  <c r="I107"/>
  <c r="H107"/>
  <c r="U106"/>
  <c r="I106"/>
  <c r="U103"/>
  <c r="T103"/>
  <c r="I103"/>
  <c r="S103"/>
  <c r="H103"/>
  <c r="H102" s="1"/>
  <c r="U102"/>
  <c r="I102"/>
  <c r="T102"/>
  <c r="U99"/>
  <c r="T99"/>
  <c r="I99"/>
  <c r="H99"/>
  <c r="R99" s="1"/>
  <c r="U97"/>
  <c r="S97"/>
  <c r="I97"/>
  <c r="H97"/>
  <c r="R97" s="1"/>
  <c r="U94"/>
  <c r="T94"/>
  <c r="I94"/>
  <c r="S94"/>
  <c r="H94"/>
  <c r="U93"/>
  <c r="I93"/>
  <c r="T93"/>
  <c r="U92"/>
  <c r="I92"/>
  <c r="U91"/>
  <c r="I91"/>
  <c r="U90"/>
  <c r="I90"/>
  <c r="U87"/>
  <c r="S87"/>
  <c r="I87"/>
  <c r="T87"/>
  <c r="H87"/>
  <c r="U86"/>
  <c r="I86"/>
  <c r="U83"/>
  <c r="S83"/>
  <c r="I83"/>
  <c r="H83"/>
  <c r="R83" s="1"/>
  <c r="U82"/>
  <c r="I82"/>
  <c r="S82"/>
  <c r="U81"/>
  <c r="I81"/>
  <c r="U80"/>
  <c r="I80"/>
  <c r="U79"/>
  <c r="I79"/>
  <c r="U78"/>
  <c r="I78"/>
  <c r="U77"/>
  <c r="I77"/>
  <c r="U76"/>
  <c r="T76"/>
  <c r="S76"/>
  <c r="R76"/>
  <c r="I76"/>
  <c r="J76" s="1"/>
  <c r="U75"/>
  <c r="U74"/>
  <c r="S74"/>
  <c r="I74"/>
  <c r="T74"/>
  <c r="H74"/>
  <c r="U73"/>
  <c r="I73"/>
  <c r="U72"/>
  <c r="I72"/>
  <c r="U71"/>
  <c r="I71"/>
  <c r="U70"/>
  <c r="I70"/>
  <c r="U69"/>
  <c r="U68"/>
  <c r="S68"/>
  <c r="I68"/>
  <c r="H68"/>
  <c r="R68" s="1"/>
  <c r="U67"/>
  <c r="I67"/>
  <c r="S67"/>
  <c r="U66"/>
  <c r="I66"/>
  <c r="U65"/>
  <c r="I65"/>
  <c r="U64"/>
  <c r="I64"/>
  <c r="U63"/>
  <c r="I63"/>
  <c r="U62"/>
  <c r="U61"/>
  <c r="T61"/>
  <c r="I61"/>
  <c r="H61"/>
  <c r="H60" s="1"/>
  <c r="R60" s="1"/>
  <c r="U60"/>
  <c r="I60"/>
  <c r="U59"/>
  <c r="I59"/>
  <c r="U58"/>
  <c r="I58"/>
  <c r="U57"/>
  <c r="I57"/>
  <c r="U54"/>
  <c r="S54"/>
  <c r="I54"/>
  <c r="H54"/>
  <c r="R54" s="1"/>
  <c r="U53"/>
  <c r="I53"/>
  <c r="S53"/>
  <c r="U50"/>
  <c r="S50"/>
  <c r="I50"/>
  <c r="T50"/>
  <c r="H50"/>
  <c r="U49"/>
  <c r="I49"/>
  <c r="S49"/>
  <c r="U48"/>
  <c r="I48"/>
  <c r="U45"/>
  <c r="T45"/>
  <c r="I45"/>
  <c r="S45"/>
  <c r="H45"/>
  <c r="U44"/>
  <c r="I44"/>
  <c r="T44"/>
  <c r="U41"/>
  <c r="T41"/>
  <c r="I41"/>
  <c r="H41"/>
  <c r="U40"/>
  <c r="I40"/>
  <c r="T40"/>
  <c r="U39"/>
  <c r="I39"/>
  <c r="U36"/>
  <c r="S36"/>
  <c r="I36"/>
  <c r="T36"/>
  <c r="H36"/>
  <c r="H35" s="1"/>
  <c r="U35"/>
  <c r="I35"/>
  <c r="S35"/>
  <c r="U32"/>
  <c r="S32"/>
  <c r="I32"/>
  <c r="T32"/>
  <c r="H32"/>
  <c r="R32" s="1"/>
  <c r="U30"/>
  <c r="T30"/>
  <c r="I30"/>
  <c r="S30"/>
  <c r="H30"/>
  <c r="U26"/>
  <c r="S26"/>
  <c r="I26"/>
  <c r="T26"/>
  <c r="H26"/>
  <c r="U25"/>
  <c r="I25"/>
  <c r="U24"/>
  <c r="I24"/>
  <c r="R1015" l="1"/>
  <c r="H1471"/>
  <c r="J1471" s="1"/>
  <c r="H704"/>
  <c r="R704" s="1"/>
  <c r="H1585"/>
  <c r="R1585" s="1"/>
  <c r="R415"/>
  <c r="H414"/>
  <c r="R414" s="1"/>
  <c r="H1305"/>
  <c r="R1305" s="1"/>
  <c r="J878"/>
  <c r="H978"/>
  <c r="R978" s="1"/>
  <c r="J300"/>
  <c r="H972"/>
  <c r="R972" s="1"/>
  <c r="H510"/>
  <c r="J510" s="1"/>
  <c r="J512"/>
  <c r="H467"/>
  <c r="R467" s="1"/>
  <c r="H1003"/>
  <c r="R1003" s="1"/>
  <c r="H652"/>
  <c r="R652" s="1"/>
  <c r="H755"/>
  <c r="J755" s="1"/>
  <c r="H591"/>
  <c r="R591" s="1"/>
  <c r="H491"/>
  <c r="R491" s="1"/>
  <c r="H698"/>
  <c r="R698" s="1"/>
  <c r="H118"/>
  <c r="R118" s="1"/>
  <c r="J125"/>
  <c r="J150"/>
  <c r="J187"/>
  <c r="H459"/>
  <c r="R459" s="1"/>
  <c r="H511"/>
  <c r="R511" s="1"/>
  <c r="H939"/>
  <c r="R939" s="1"/>
  <c r="H962"/>
  <c r="R962" s="1"/>
  <c r="H952"/>
  <c r="R952" s="1"/>
  <c r="J94"/>
  <c r="J498"/>
  <c r="H625"/>
  <c r="R625" s="1"/>
  <c r="H855"/>
  <c r="R855" s="1"/>
  <c r="H590"/>
  <c r="J590" s="1"/>
  <c r="H1784"/>
  <c r="J1784" s="1"/>
  <c r="H1797"/>
  <c r="R1797" s="1"/>
  <c r="H743"/>
  <c r="R743" s="1"/>
  <c r="J168"/>
  <c r="H283"/>
  <c r="R283" s="1"/>
  <c r="H893"/>
  <c r="R893" s="1"/>
  <c r="J1081"/>
  <c r="J1293"/>
  <c r="H356"/>
  <c r="H1018"/>
  <c r="R1018" s="1"/>
  <c r="H1679"/>
  <c r="J1679" s="1"/>
  <c r="H246"/>
  <c r="R246" s="1"/>
  <c r="H821"/>
  <c r="R821" s="1"/>
  <c r="J1102"/>
  <c r="J1180"/>
  <c r="J1535"/>
  <c r="H221"/>
  <c r="R221" s="1"/>
  <c r="H838"/>
  <c r="R838" s="1"/>
  <c r="H1084"/>
  <c r="J1084" s="1"/>
  <c r="H1226"/>
  <c r="H1225" s="1"/>
  <c r="H1264"/>
  <c r="R1264" s="1"/>
  <c r="H542"/>
  <c r="J542" s="1"/>
  <c r="H748"/>
  <c r="R748" s="1"/>
  <c r="H763"/>
  <c r="R763" s="1"/>
  <c r="H1219"/>
  <c r="R1219" s="1"/>
  <c r="H1261"/>
  <c r="J1261" s="1"/>
  <c r="H1292"/>
  <c r="J1292" s="1"/>
  <c r="H1434"/>
  <c r="J1434" s="1"/>
  <c r="J181"/>
  <c r="H370"/>
  <c r="R370" s="1"/>
  <c r="H646"/>
  <c r="J646" s="1"/>
  <c r="H871"/>
  <c r="R871" s="1"/>
  <c r="J1383"/>
  <c r="J26"/>
  <c r="H1272"/>
  <c r="R1272" s="1"/>
  <c r="H1498"/>
  <c r="R1498" s="1"/>
  <c r="J107"/>
  <c r="H435"/>
  <c r="R435" s="1"/>
  <c r="J1578"/>
  <c r="J804"/>
  <c r="R834"/>
  <c r="H833"/>
  <c r="R833" s="1"/>
  <c r="H336"/>
  <c r="J336" s="1"/>
  <c r="J61"/>
  <c r="H297"/>
  <c r="R297" s="1"/>
  <c r="H330"/>
  <c r="R330" s="1"/>
  <c r="J405"/>
  <c r="H440"/>
  <c r="R440" s="1"/>
  <c r="H535"/>
  <c r="J535" s="1"/>
  <c r="H585"/>
  <c r="R585" s="1"/>
  <c r="J641"/>
  <c r="H845"/>
  <c r="J845" s="1"/>
  <c r="H929"/>
  <c r="R929" s="1"/>
  <c r="H942"/>
  <c r="R942" s="1"/>
  <c r="J50"/>
  <c r="J623"/>
  <c r="H988"/>
  <c r="R988" s="1"/>
  <c r="J1424"/>
  <c r="J1511"/>
  <c r="J154"/>
  <c r="H161"/>
  <c r="R161" s="1"/>
  <c r="H230"/>
  <c r="H229" s="1"/>
  <c r="R229" s="1"/>
  <c r="H570"/>
  <c r="J570" s="1"/>
  <c r="H601"/>
  <c r="R601" s="1"/>
  <c r="H768"/>
  <c r="R768" s="1"/>
  <c r="H807"/>
  <c r="R807" s="1"/>
  <c r="J814"/>
  <c r="H850"/>
  <c r="R850" s="1"/>
  <c r="H865"/>
  <c r="H1101"/>
  <c r="R1101" s="1"/>
  <c r="H1253"/>
  <c r="J1253" s="1"/>
  <c r="J1675"/>
  <c r="J1353"/>
  <c r="H1528"/>
  <c r="R1528" s="1"/>
  <c r="H1604"/>
  <c r="R1604" s="1"/>
  <c r="J1634"/>
  <c r="J549"/>
  <c r="H695"/>
  <c r="R695" s="1"/>
  <c r="H799"/>
  <c r="H798" s="1"/>
  <c r="R798" s="1"/>
  <c r="J1602"/>
  <c r="H787"/>
  <c r="J787" s="1"/>
  <c r="J1398"/>
  <c r="J1413"/>
  <c r="J1747"/>
  <c r="J1807"/>
  <c r="H235"/>
  <c r="J235" s="1"/>
  <c r="J647"/>
  <c r="H701"/>
  <c r="R701" s="1"/>
  <c r="J717"/>
  <c r="J846"/>
  <c r="J948"/>
  <c r="J973"/>
  <c r="J981"/>
  <c r="J1312"/>
  <c r="H200"/>
  <c r="R200" s="1"/>
  <c r="H344"/>
  <c r="J344" s="1"/>
  <c r="J592"/>
  <c r="H607"/>
  <c r="R607" s="1"/>
  <c r="H777"/>
  <c r="J777" s="1"/>
  <c r="J835"/>
  <c r="J1369"/>
  <c r="J1496"/>
  <c r="J1571"/>
  <c r="J1577"/>
  <c r="J1621"/>
  <c r="J41"/>
  <c r="J306"/>
  <c r="J668"/>
  <c r="H738"/>
  <c r="R738" s="1"/>
  <c r="H934"/>
  <c r="R934" s="1"/>
  <c r="J1022"/>
  <c r="J1477"/>
  <c r="J1715"/>
  <c r="H157"/>
  <c r="R157" s="1"/>
  <c r="J158"/>
  <c r="H275"/>
  <c r="H274" s="1"/>
  <c r="J274" s="1"/>
  <c r="H497"/>
  <c r="J497" s="1"/>
  <c r="H795"/>
  <c r="J795" s="1"/>
  <c r="H828"/>
  <c r="J828" s="1"/>
  <c r="H841"/>
  <c r="J1230"/>
  <c r="J1504"/>
  <c r="J1625"/>
  <c r="H1660"/>
  <c r="J1660" s="1"/>
  <c r="R1762"/>
  <c r="R309"/>
  <c r="H308"/>
  <c r="R308" s="1"/>
  <c r="R350"/>
  <c r="H349"/>
  <c r="J349" s="1"/>
  <c r="R898"/>
  <c r="H897"/>
  <c r="R897" s="1"/>
  <c r="H315"/>
  <c r="J315" s="1"/>
  <c r="J441"/>
  <c r="J451"/>
  <c r="J532"/>
  <c r="J559"/>
  <c r="J573"/>
  <c r="J579"/>
  <c r="J598"/>
  <c r="J932"/>
  <c r="J940"/>
  <c r="J968"/>
  <c r="J989"/>
  <c r="J1016"/>
  <c r="J1028"/>
  <c r="J1034"/>
  <c r="J1106"/>
  <c r="J1113"/>
  <c r="J1152"/>
  <c r="J1169"/>
  <c r="J1205"/>
  <c r="J1268"/>
  <c r="J1302"/>
  <c r="J1310"/>
  <c r="J1327"/>
  <c r="J1347"/>
  <c r="H1368"/>
  <c r="J1368" s="1"/>
  <c r="J1405"/>
  <c r="J1462"/>
  <c r="J1493"/>
  <c r="J1526"/>
  <c r="J1582"/>
  <c r="J1592"/>
  <c r="H1601"/>
  <c r="J1640"/>
  <c r="J1761"/>
  <c r="J1789"/>
  <c r="J1793"/>
  <c r="H1806"/>
  <c r="J1806" s="1"/>
  <c r="R1807"/>
  <c r="J1820"/>
  <c r="H93"/>
  <c r="J93" s="1"/>
  <c r="J135"/>
  <c r="J141"/>
  <c r="J145"/>
  <c r="H189"/>
  <c r="J189" s="1"/>
  <c r="J269"/>
  <c r="H320"/>
  <c r="J320" s="1"/>
  <c r="H364"/>
  <c r="H363" s="1"/>
  <c r="R363" s="1"/>
  <c r="H410"/>
  <c r="R410" s="1"/>
  <c r="J740"/>
  <c r="J750"/>
  <c r="J829"/>
  <c r="H877"/>
  <c r="J877" s="1"/>
  <c r="J1031"/>
  <c r="R1031"/>
  <c r="J1042"/>
  <c r="J1061"/>
  <c r="J1098"/>
  <c r="J1213"/>
  <c r="J1235"/>
  <c r="J1331"/>
  <c r="J1395"/>
  <c r="J1408"/>
  <c r="J1416"/>
  <c r="J1702"/>
  <c r="R1702"/>
  <c r="J1751"/>
  <c r="J30"/>
  <c r="J74"/>
  <c r="H205"/>
  <c r="J205" s="1"/>
  <c r="H241"/>
  <c r="J241" s="1"/>
  <c r="H302"/>
  <c r="J302" s="1"/>
  <c r="H477"/>
  <c r="J477" s="1"/>
  <c r="H483"/>
  <c r="J483" s="1"/>
  <c r="J603"/>
  <c r="R668"/>
  <c r="H859"/>
  <c r="J945"/>
  <c r="J965"/>
  <c r="J1013"/>
  <c r="J1115"/>
  <c r="J1132"/>
  <c r="J1162"/>
  <c r="J1188"/>
  <c r="J1203"/>
  <c r="J1284"/>
  <c r="J1298"/>
  <c r="J1306"/>
  <c r="J1459"/>
  <c r="H1495"/>
  <c r="R1495" s="1"/>
  <c r="H1531"/>
  <c r="J1531" s="1"/>
  <c r="J1538"/>
  <c r="R1538"/>
  <c r="J1542"/>
  <c r="J1567"/>
  <c r="H1588"/>
  <c r="J1588" s="1"/>
  <c r="J1594"/>
  <c r="J1599"/>
  <c r="J1617"/>
  <c r="J1656"/>
  <c r="J1690"/>
  <c r="R1690"/>
  <c r="H1701"/>
  <c r="J1701" s="1"/>
  <c r="J1754"/>
  <c r="R1754"/>
  <c r="J1798"/>
  <c r="J1803"/>
  <c r="H250"/>
  <c r="J250" s="1"/>
  <c r="J45"/>
  <c r="H184"/>
  <c r="R184" s="1"/>
  <c r="J217"/>
  <c r="J277"/>
  <c r="J736"/>
  <c r="J746"/>
  <c r="H783"/>
  <c r="J783" s="1"/>
  <c r="H803"/>
  <c r="J803" s="1"/>
  <c r="H813"/>
  <c r="H883"/>
  <c r="R883" s="1"/>
  <c r="J935"/>
  <c r="J984"/>
  <c r="R1081"/>
  <c r="J1090"/>
  <c r="J1095"/>
  <c r="R1102"/>
  <c r="J1191"/>
  <c r="J1381"/>
  <c r="J1443"/>
  <c r="J1731"/>
  <c r="J1756"/>
  <c r="R30"/>
  <c r="H40"/>
  <c r="R40" s="1"/>
  <c r="R41"/>
  <c r="J87"/>
  <c r="J99"/>
  <c r="H106"/>
  <c r="R106" s="1"/>
  <c r="R107"/>
  <c r="H44"/>
  <c r="R44" s="1"/>
  <c r="J103"/>
  <c r="J110"/>
  <c r="R45"/>
  <c r="J119"/>
  <c r="J126"/>
  <c r="R126"/>
  <c r="J129"/>
  <c r="R129"/>
  <c r="H128"/>
  <c r="R128" s="1"/>
  <c r="R61"/>
  <c r="R94"/>
  <c r="J102"/>
  <c r="R103"/>
  <c r="H180"/>
  <c r="R180" s="1"/>
  <c r="R181"/>
  <c r="J481"/>
  <c r="J486"/>
  <c r="J528"/>
  <c r="J538"/>
  <c r="R573"/>
  <c r="J586"/>
  <c r="J588"/>
  <c r="H597"/>
  <c r="J597" s="1"/>
  <c r="R598"/>
  <c r="J602"/>
  <c r="R603"/>
  <c r="J771"/>
  <c r="J824"/>
  <c r="R932"/>
  <c r="J953"/>
  <c r="R981"/>
  <c r="J994"/>
  <c r="R1010"/>
  <c r="J1025"/>
  <c r="H1033"/>
  <c r="R1033" s="1"/>
  <c r="R1095"/>
  <c r="R1113"/>
  <c r="R1132"/>
  <c r="J1154"/>
  <c r="R1162"/>
  <c r="R1169"/>
  <c r="R1230"/>
  <c r="H1267"/>
  <c r="R1268"/>
  <c r="J1328"/>
  <c r="J1366"/>
  <c r="J1391"/>
  <c r="J1404"/>
  <c r="R1416"/>
  <c r="R1459"/>
  <c r="R1462"/>
  <c r="H1492"/>
  <c r="J1499"/>
  <c r="J1520"/>
  <c r="J1552"/>
  <c r="J1707"/>
  <c r="J1741"/>
  <c r="J1767"/>
  <c r="J1769"/>
  <c r="J1777"/>
  <c r="J1779"/>
  <c r="R1798"/>
  <c r="R135"/>
  <c r="H140"/>
  <c r="R140" s="1"/>
  <c r="R141"/>
  <c r="H144"/>
  <c r="R144" s="1"/>
  <c r="R145"/>
  <c r="J162"/>
  <c r="J166"/>
  <c r="R168"/>
  <c r="J190"/>
  <c r="J201"/>
  <c r="J206"/>
  <c r="J236"/>
  <c r="H245"/>
  <c r="R245" s="1"/>
  <c r="J324"/>
  <c r="H378"/>
  <c r="J378" s="1"/>
  <c r="H387"/>
  <c r="R387" s="1"/>
  <c r="H425"/>
  <c r="J425" s="1"/>
  <c r="J504"/>
  <c r="H564"/>
  <c r="J564" s="1"/>
  <c r="J567"/>
  <c r="H572"/>
  <c r="R572" s="1"/>
  <c r="H622"/>
  <c r="H631"/>
  <c r="J631" s="1"/>
  <c r="J632"/>
  <c r="J643"/>
  <c r="J653"/>
  <c r="H671"/>
  <c r="J671" s="1"/>
  <c r="J739"/>
  <c r="J784"/>
  <c r="J899"/>
  <c r="R945"/>
  <c r="J1027"/>
  <c r="R1034"/>
  <c r="H1041"/>
  <c r="J1041" s="1"/>
  <c r="R1042"/>
  <c r="J1046"/>
  <c r="J1085"/>
  <c r="H1089"/>
  <c r="J1089" s="1"/>
  <c r="R1090"/>
  <c r="H1097"/>
  <c r="J1097" s="1"/>
  <c r="R1098"/>
  <c r="H1168"/>
  <c r="J1168" s="1"/>
  <c r="R1203"/>
  <c r="J1227"/>
  <c r="R1298"/>
  <c r="R1302"/>
  <c r="R1306"/>
  <c r="R1381"/>
  <c r="R1405"/>
  <c r="R1408"/>
  <c r="J1435"/>
  <c r="H1458"/>
  <c r="H1461"/>
  <c r="R1461" s="1"/>
  <c r="R1496"/>
  <c r="R1504"/>
  <c r="R1511"/>
  <c r="J1529"/>
  <c r="H1534"/>
  <c r="R1534" s="1"/>
  <c r="R1535"/>
  <c r="R1571"/>
  <c r="J1586"/>
  <c r="J1661"/>
  <c r="J1670"/>
  <c r="J1680"/>
  <c r="J1723"/>
  <c r="H1746"/>
  <c r="H1745" s="1"/>
  <c r="R1747"/>
  <c r="J1762"/>
  <c r="H134"/>
  <c r="R134" s="1"/>
  <c r="H149"/>
  <c r="R149" s="1"/>
  <c r="R150"/>
  <c r="H153"/>
  <c r="R153" s="1"/>
  <c r="R154"/>
  <c r="J185"/>
  <c r="J251"/>
  <c r="J253"/>
  <c r="J261"/>
  <c r="J351"/>
  <c r="H397"/>
  <c r="R397" s="1"/>
  <c r="J404"/>
  <c r="R498"/>
  <c r="J519"/>
  <c r="J525"/>
  <c r="J608"/>
  <c r="R623"/>
  <c r="J658"/>
  <c r="H667"/>
  <c r="J675"/>
  <c r="J692"/>
  <c r="R717"/>
  <c r="J727"/>
  <c r="R740"/>
  <c r="R746"/>
  <c r="J927"/>
  <c r="J960"/>
  <c r="R973"/>
  <c r="J1015"/>
  <c r="J1019"/>
  <c r="H1021"/>
  <c r="R1021" s="1"/>
  <c r="R1022"/>
  <c r="R1028"/>
  <c r="J1175"/>
  <c r="J1184"/>
  <c r="R1191"/>
  <c r="R1235"/>
  <c r="J1243"/>
  <c r="J1273"/>
  <c r="R1293"/>
  <c r="H1301"/>
  <c r="J1301" s="1"/>
  <c r="J1358"/>
  <c r="H1365"/>
  <c r="R1365" s="1"/>
  <c r="R1366"/>
  <c r="R1413"/>
  <c r="H1510"/>
  <c r="J1510" s="1"/>
  <c r="J1532"/>
  <c r="J1537"/>
  <c r="H1551"/>
  <c r="R1551" s="1"/>
  <c r="R1552"/>
  <c r="J1589"/>
  <c r="H1591"/>
  <c r="R1591" s="1"/>
  <c r="R1592"/>
  <c r="J1596"/>
  <c r="H1598"/>
  <c r="R1598" s="1"/>
  <c r="R1599"/>
  <c r="J1611"/>
  <c r="J1616"/>
  <c r="R1617"/>
  <c r="R1675"/>
  <c r="J1785"/>
  <c r="R1820"/>
  <c r="J1827"/>
  <c r="R187"/>
  <c r="J210"/>
  <c r="H287"/>
  <c r="J287" s="1"/>
  <c r="J310"/>
  <c r="H403"/>
  <c r="J403" s="1"/>
  <c r="J492"/>
  <c r="J543"/>
  <c r="J554"/>
  <c r="J699"/>
  <c r="J705"/>
  <c r="J716"/>
  <c r="J744"/>
  <c r="J852"/>
  <c r="R965"/>
  <c r="R989"/>
  <c r="J1004"/>
  <c r="R1016"/>
  <c r="J1024"/>
  <c r="R1025"/>
  <c r="J1051"/>
  <c r="H1131"/>
  <c r="R1131" s="1"/>
  <c r="J1147"/>
  <c r="R1154"/>
  <c r="J1158"/>
  <c r="J1178"/>
  <c r="J1217"/>
  <c r="J1220"/>
  <c r="J1262"/>
  <c r="J1313"/>
  <c r="R1328"/>
  <c r="R1331"/>
  <c r="R1369"/>
  <c r="R1395"/>
  <c r="R1398"/>
  <c r="J1415"/>
  <c r="J1472"/>
  <c r="H1476"/>
  <c r="J1476" s="1"/>
  <c r="R1477"/>
  <c r="J1485"/>
  <c r="R1493"/>
  <c r="R1578"/>
  <c r="J1601"/>
  <c r="R1602"/>
  <c r="J1605"/>
  <c r="R1625"/>
  <c r="J1631"/>
  <c r="H1669"/>
  <c r="J1669" s="1"/>
  <c r="R1670"/>
  <c r="J1685"/>
  <c r="J1687"/>
  <c r="J1706"/>
  <c r="R1707"/>
  <c r="H1766"/>
  <c r="J1766" s="1"/>
  <c r="J1774"/>
  <c r="R1777"/>
  <c r="H1792"/>
  <c r="H1791" s="1"/>
  <c r="R1793"/>
  <c r="J1801"/>
  <c r="R1803"/>
  <c r="J1817"/>
  <c r="J1822"/>
  <c r="S24"/>
  <c r="T112"/>
  <c r="S144"/>
  <c r="T175"/>
  <c r="S180"/>
  <c r="S200"/>
  <c r="R35"/>
  <c r="J35"/>
  <c r="S128"/>
  <c r="T139"/>
  <c r="S153"/>
  <c r="T183"/>
  <c r="T117"/>
  <c r="T152"/>
  <c r="T160"/>
  <c r="S140"/>
  <c r="T148"/>
  <c r="S184"/>
  <c r="T156"/>
  <c r="T53"/>
  <c r="T143"/>
  <c r="S149"/>
  <c r="S157"/>
  <c r="T179"/>
  <c r="S188"/>
  <c r="T195"/>
  <c r="T199"/>
  <c r="S258"/>
  <c r="J36"/>
  <c r="S25"/>
  <c r="R26"/>
  <c r="R36"/>
  <c r="S41"/>
  <c r="R50"/>
  <c r="H53"/>
  <c r="T54"/>
  <c r="H59"/>
  <c r="T60"/>
  <c r="S61"/>
  <c r="H67"/>
  <c r="T68"/>
  <c r="S73"/>
  <c r="R74"/>
  <c r="H82"/>
  <c r="T83"/>
  <c r="S86"/>
  <c r="R87"/>
  <c r="T97"/>
  <c r="S99"/>
  <c r="R102"/>
  <c r="T106"/>
  <c r="S107"/>
  <c r="R110"/>
  <c r="H112"/>
  <c r="T113"/>
  <c r="T118"/>
  <c r="S119"/>
  <c r="R125"/>
  <c r="S129"/>
  <c r="T140"/>
  <c r="S141"/>
  <c r="T144"/>
  <c r="S145"/>
  <c r="T149"/>
  <c r="S150"/>
  <c r="T153"/>
  <c r="S154"/>
  <c r="T157"/>
  <c r="S158"/>
  <c r="T161"/>
  <c r="S162"/>
  <c r="H175"/>
  <c r="T176"/>
  <c r="T180"/>
  <c r="S181"/>
  <c r="T184"/>
  <c r="S185"/>
  <c r="S189"/>
  <c r="R190"/>
  <c r="H195"/>
  <c r="T196"/>
  <c r="T200"/>
  <c r="S201"/>
  <c r="R206"/>
  <c r="R217"/>
  <c r="T257"/>
  <c r="S274"/>
  <c r="J54"/>
  <c r="J60"/>
  <c r="J68"/>
  <c r="J83"/>
  <c r="J97"/>
  <c r="J113"/>
  <c r="J161"/>
  <c r="J176"/>
  <c r="J192"/>
  <c r="J196"/>
  <c r="J212"/>
  <c r="S250"/>
  <c r="R259"/>
  <c r="J259"/>
  <c r="H258"/>
  <c r="J32"/>
  <c r="H25"/>
  <c r="H49"/>
  <c r="H73"/>
  <c r="H86"/>
  <c r="H216"/>
  <c r="S220"/>
  <c r="R267"/>
  <c r="J267"/>
  <c r="H266"/>
  <c r="T398"/>
  <c r="T607"/>
  <c r="S608"/>
  <c r="T632"/>
  <c r="S638"/>
  <c r="T652"/>
  <c r="S653"/>
  <c r="T667"/>
  <c r="S668"/>
  <c r="S677"/>
  <c r="T733"/>
  <c r="T222"/>
  <c r="T228"/>
  <c r="S229"/>
  <c r="T234"/>
  <c r="S235"/>
  <c r="R236"/>
  <c r="S240"/>
  <c r="T247"/>
  <c r="T251"/>
  <c r="R253"/>
  <c r="T259"/>
  <c r="J260"/>
  <c r="S260"/>
  <c r="R261"/>
  <c r="T263"/>
  <c r="S264"/>
  <c r="T267"/>
  <c r="J268"/>
  <c r="S268"/>
  <c r="R269"/>
  <c r="T271"/>
  <c r="T275"/>
  <c r="J276"/>
  <c r="S276"/>
  <c r="R277"/>
  <c r="T279"/>
  <c r="S280"/>
  <c r="T283"/>
  <c r="J284"/>
  <c r="S284"/>
  <c r="T287"/>
  <c r="J288"/>
  <c r="S288"/>
  <c r="S291"/>
  <c r="T294"/>
  <c r="S295"/>
  <c r="R300"/>
  <c r="J305"/>
  <c r="S305"/>
  <c r="R306"/>
  <c r="T308"/>
  <c r="J309"/>
  <c r="S309"/>
  <c r="R310"/>
  <c r="S313"/>
  <c r="T316"/>
  <c r="T320"/>
  <c r="J321"/>
  <c r="S321"/>
  <c r="R324"/>
  <c r="J331"/>
  <c r="S331"/>
  <c r="J337"/>
  <c r="S342"/>
  <c r="J350"/>
  <c r="S350"/>
  <c r="R351"/>
  <c r="S354"/>
  <c r="S359"/>
  <c r="S363"/>
  <c r="S367"/>
  <c r="T370"/>
  <c r="J371"/>
  <c r="S371"/>
  <c r="T374"/>
  <c r="S375"/>
  <c r="T378"/>
  <c r="J379"/>
  <c r="S379"/>
  <c r="S382"/>
  <c r="S386"/>
  <c r="T391"/>
  <c r="J393"/>
  <c r="S393"/>
  <c r="J398"/>
  <c r="S398"/>
  <c r="T403"/>
  <c r="S404"/>
  <c r="R405"/>
  <c r="T407"/>
  <c r="S408"/>
  <c r="T411"/>
  <c r="T415"/>
  <c r="J419"/>
  <c r="T421"/>
  <c r="S422"/>
  <c r="J426"/>
  <c r="S426"/>
  <c r="S432"/>
  <c r="J436"/>
  <c r="S436"/>
  <c r="T439"/>
  <c r="S440"/>
  <c r="R441"/>
  <c r="T446"/>
  <c r="J450"/>
  <c r="S450"/>
  <c r="R451"/>
  <c r="S456"/>
  <c r="J460"/>
  <c r="S460"/>
  <c r="T463"/>
  <c r="S464"/>
  <c r="T467"/>
  <c r="J468"/>
  <c r="S468"/>
  <c r="S475"/>
  <c r="T478"/>
  <c r="S481"/>
  <c r="T486"/>
  <c r="J488"/>
  <c r="S488"/>
  <c r="T492"/>
  <c r="T497"/>
  <c r="S498"/>
  <c r="T502"/>
  <c r="S503"/>
  <c r="R504"/>
  <c r="S509"/>
  <c r="R510"/>
  <c r="T512"/>
  <c r="T517"/>
  <c r="S518"/>
  <c r="R519"/>
  <c r="T525"/>
  <c r="S527"/>
  <c r="R528"/>
  <c r="T532"/>
  <c r="S534"/>
  <c r="T538"/>
  <c r="S540"/>
  <c r="T543"/>
  <c r="T547"/>
  <c r="S548"/>
  <c r="R549"/>
  <c r="T552"/>
  <c r="S553"/>
  <c r="R554"/>
  <c r="T557"/>
  <c r="S558"/>
  <c r="R559"/>
  <c r="S563"/>
  <c r="T567"/>
  <c r="T572"/>
  <c r="S573"/>
  <c r="T577"/>
  <c r="S578"/>
  <c r="R579"/>
  <c r="T586"/>
  <c r="S588"/>
  <c r="T592"/>
  <c r="T612"/>
  <c r="T657"/>
  <c r="S658"/>
  <c r="R678"/>
  <c r="J678"/>
  <c r="H677"/>
  <c r="J222"/>
  <c r="J247"/>
  <c r="S251"/>
  <c r="T258"/>
  <c r="S259"/>
  <c r="R260"/>
  <c r="R268"/>
  <c r="S275"/>
  <c r="J298"/>
  <c r="J303"/>
  <c r="J316"/>
  <c r="J345"/>
  <c r="J357"/>
  <c r="J391"/>
  <c r="J411"/>
  <c r="J415"/>
  <c r="J446"/>
  <c r="J478"/>
  <c r="H600"/>
  <c r="T602"/>
  <c r="S603"/>
  <c r="S613"/>
  <c r="R639"/>
  <c r="J639"/>
  <c r="H638"/>
  <c r="R661"/>
  <c r="J661"/>
  <c r="H657"/>
  <c r="J221"/>
  <c r="J231"/>
  <c r="J238"/>
  <c r="J242"/>
  <c r="J297"/>
  <c r="J326"/>
  <c r="J356"/>
  <c r="J365"/>
  <c r="J388"/>
  <c r="J417"/>
  <c r="J444"/>
  <c r="J484"/>
  <c r="J491"/>
  <c r="H503"/>
  <c r="J506"/>
  <c r="H509"/>
  <c r="J511"/>
  <c r="H518"/>
  <c r="J522"/>
  <c r="H527"/>
  <c r="J530"/>
  <c r="J536"/>
  <c r="H548"/>
  <c r="H553"/>
  <c r="H558"/>
  <c r="J565"/>
  <c r="J571"/>
  <c r="H578"/>
  <c r="J585"/>
  <c r="R614"/>
  <c r="J614"/>
  <c r="H613"/>
  <c r="T622"/>
  <c r="S623"/>
  <c r="S629"/>
  <c r="T641"/>
  <c r="S643"/>
  <c r="T647"/>
  <c r="T675"/>
  <c r="R1001"/>
  <c r="H1000"/>
  <c r="H1006"/>
  <c r="R1007"/>
  <c r="J616"/>
  <c r="J626"/>
  <c r="J663"/>
  <c r="J672"/>
  <c r="J682"/>
  <c r="H689"/>
  <c r="J696"/>
  <c r="J702"/>
  <c r="H713"/>
  <c r="H733"/>
  <c r="T734"/>
  <c r="J749"/>
  <c r="R750"/>
  <c r="T753"/>
  <c r="S754"/>
  <c r="T758"/>
  <c r="S760"/>
  <c r="T763"/>
  <c r="J764"/>
  <c r="S764"/>
  <c r="J769"/>
  <c r="S769"/>
  <c r="R771"/>
  <c r="S775"/>
  <c r="J788"/>
  <c r="T791"/>
  <c r="J792"/>
  <c r="S792"/>
  <c r="S798"/>
  <c r="S803"/>
  <c r="R804"/>
  <c r="J808"/>
  <c r="S808"/>
  <c r="J813"/>
  <c r="S813"/>
  <c r="R814"/>
  <c r="S818"/>
  <c r="J822"/>
  <c r="S822"/>
  <c r="R824"/>
  <c r="T827"/>
  <c r="S828"/>
  <c r="R829"/>
  <c r="T833"/>
  <c r="J834"/>
  <c r="S834"/>
  <c r="R835"/>
  <c r="T838"/>
  <c r="J839"/>
  <c r="S839"/>
  <c r="R841"/>
  <c r="S845"/>
  <c r="R846"/>
  <c r="J851"/>
  <c r="S851"/>
  <c r="R852"/>
  <c r="S858"/>
  <c r="R859"/>
  <c r="S863"/>
  <c r="T866"/>
  <c r="S868"/>
  <c r="T871"/>
  <c r="J872"/>
  <c r="S872"/>
  <c r="T876"/>
  <c r="S877"/>
  <c r="R878"/>
  <c r="S882"/>
  <c r="J889"/>
  <c r="S889"/>
  <c r="J898"/>
  <c r="S898"/>
  <c r="R899"/>
  <c r="H908"/>
  <c r="H916"/>
  <c r="H924"/>
  <c r="J930"/>
  <c r="J939"/>
  <c r="J943"/>
  <c r="J955"/>
  <c r="H957"/>
  <c r="J963"/>
  <c r="J975"/>
  <c r="J979"/>
  <c r="T994"/>
  <c r="S1010"/>
  <c r="T1013"/>
  <c r="T1073"/>
  <c r="J690"/>
  <c r="J714"/>
  <c r="J719"/>
  <c r="H726"/>
  <c r="J729"/>
  <c r="J734"/>
  <c r="J758"/>
  <c r="J778"/>
  <c r="J791"/>
  <c r="J796"/>
  <c r="J833"/>
  <c r="J856"/>
  <c r="J866"/>
  <c r="J887"/>
  <c r="J909"/>
  <c r="J917"/>
  <c r="J925"/>
  <c r="J929"/>
  <c r="J937"/>
  <c r="J950"/>
  <c r="J958"/>
  <c r="J970"/>
  <c r="J978"/>
  <c r="J986"/>
  <c r="T1001"/>
  <c r="S1004"/>
  <c r="T1007"/>
  <c r="S1016"/>
  <c r="J756"/>
  <c r="J790"/>
  <c r="J800"/>
  <c r="J831"/>
  <c r="J842"/>
  <c r="J848"/>
  <c r="J860"/>
  <c r="J865"/>
  <c r="J884"/>
  <c r="J894"/>
  <c r="H947"/>
  <c r="H967"/>
  <c r="H983"/>
  <c r="J991"/>
  <c r="J996"/>
  <c r="J1001"/>
  <c r="J1007"/>
  <c r="J1009"/>
  <c r="J1010"/>
  <c r="H993"/>
  <c r="R994"/>
  <c r="H1012"/>
  <c r="R1013"/>
  <c r="T1078"/>
  <c r="T1253"/>
  <c r="S1268"/>
  <c r="S1273"/>
  <c r="T1445"/>
  <c r="T1021"/>
  <c r="S1022"/>
  <c r="R1024"/>
  <c r="R1027"/>
  <c r="S1031"/>
  <c r="T1033"/>
  <c r="S1034"/>
  <c r="H1037"/>
  <c r="T1038"/>
  <c r="S1045"/>
  <c r="R1046"/>
  <c r="S1050"/>
  <c r="R1051"/>
  <c r="H1057"/>
  <c r="T1058"/>
  <c r="S1060"/>
  <c r="R1061"/>
  <c r="H1067"/>
  <c r="T1068"/>
  <c r="H1073"/>
  <c r="T1074"/>
  <c r="H1078"/>
  <c r="T1079"/>
  <c r="S1081"/>
  <c r="R1089"/>
  <c r="T1093"/>
  <c r="S1095"/>
  <c r="T1101"/>
  <c r="S1102"/>
  <c r="R1106"/>
  <c r="H1108"/>
  <c r="T1109"/>
  <c r="S1113"/>
  <c r="R1115"/>
  <c r="H1125"/>
  <c r="T1126"/>
  <c r="T1131"/>
  <c r="S1132"/>
  <c r="H1139"/>
  <c r="T1140"/>
  <c r="S1146"/>
  <c r="R1147"/>
  <c r="S1151"/>
  <c r="R1152"/>
  <c r="S1157"/>
  <c r="R1158"/>
  <c r="H1160"/>
  <c r="T1161"/>
  <c r="S1162"/>
  <c r="H1174"/>
  <c r="T1175"/>
  <c r="S1178"/>
  <c r="R1180"/>
  <c r="H1183"/>
  <c r="T1184"/>
  <c r="S1187"/>
  <c r="R1188"/>
  <c r="H1199"/>
  <c r="T1200"/>
  <c r="S1203"/>
  <c r="R1205"/>
  <c r="H1208"/>
  <c r="T1209"/>
  <c r="S1212"/>
  <c r="R1213"/>
  <c r="T1219"/>
  <c r="S1220"/>
  <c r="T1229"/>
  <c r="S1230"/>
  <c r="H1233"/>
  <c r="T1234"/>
  <c r="S1235"/>
  <c r="J1254"/>
  <c r="J1265"/>
  <c r="T1243"/>
  <c r="S1245"/>
  <c r="R1246"/>
  <c r="H1245"/>
  <c r="T1272"/>
  <c r="T1411"/>
  <c r="J1030"/>
  <c r="J1038"/>
  <c r="J1058"/>
  <c r="J1068"/>
  <c r="J1074"/>
  <c r="J1079"/>
  <c r="J1093"/>
  <c r="J1109"/>
  <c r="J1126"/>
  <c r="J1140"/>
  <c r="J1161"/>
  <c r="J1200"/>
  <c r="J1209"/>
  <c r="J1229"/>
  <c r="J1234"/>
  <c r="S1262"/>
  <c r="T1386"/>
  <c r="T1450"/>
  <c r="H1045"/>
  <c r="H1050"/>
  <c r="H1060"/>
  <c r="H1146"/>
  <c r="H1151"/>
  <c r="H1157"/>
  <c r="H1187"/>
  <c r="H1212"/>
  <c r="H1242"/>
  <c r="R1243"/>
  <c r="T1246"/>
  <c r="S1254"/>
  <c r="T1261"/>
  <c r="S1265"/>
  <c r="T1426"/>
  <c r="S1461"/>
  <c r="J1246"/>
  <c r="H1609"/>
  <c r="R1610"/>
  <c r="J1610"/>
  <c r="S1640"/>
  <c r="H1280"/>
  <c r="T1281"/>
  <c r="S1283"/>
  <c r="R1284"/>
  <c r="T1296"/>
  <c r="S1298"/>
  <c r="T1305"/>
  <c r="S1306"/>
  <c r="R1310"/>
  <c r="R1312"/>
  <c r="R1313"/>
  <c r="H1319"/>
  <c r="T1320"/>
  <c r="R1327"/>
  <c r="S1331"/>
  <c r="S1336"/>
  <c r="H1338"/>
  <c r="T1339"/>
  <c r="S1346"/>
  <c r="R1347"/>
  <c r="H1349"/>
  <c r="T1350"/>
  <c r="S1352"/>
  <c r="R1353"/>
  <c r="S1357"/>
  <c r="R1358"/>
  <c r="T1365"/>
  <c r="S1366"/>
  <c r="H1377"/>
  <c r="T1378"/>
  <c r="S1381"/>
  <c r="R1383"/>
  <c r="H1386"/>
  <c r="T1387"/>
  <c r="S1390"/>
  <c r="R1391"/>
  <c r="S1398"/>
  <c r="R1404"/>
  <c r="S1408"/>
  <c r="H1411"/>
  <c r="T1412"/>
  <c r="S1413"/>
  <c r="R1415"/>
  <c r="S1423"/>
  <c r="R1424"/>
  <c r="H1426"/>
  <c r="T1427"/>
  <c r="S1442"/>
  <c r="R1443"/>
  <c r="H1445"/>
  <c r="T1446"/>
  <c r="H1450"/>
  <c r="T1451"/>
  <c r="R1458"/>
  <c r="S1462"/>
  <c r="S1484"/>
  <c r="R1485"/>
  <c r="T1545"/>
  <c r="T1623"/>
  <c r="J1281"/>
  <c r="J1296"/>
  <c r="J1320"/>
  <c r="J1330"/>
  <c r="J1339"/>
  <c r="J1350"/>
  <c r="J1378"/>
  <c r="J1387"/>
  <c r="J1397"/>
  <c r="J1407"/>
  <c r="J1412"/>
  <c r="J1427"/>
  <c r="J1446"/>
  <c r="J1451"/>
  <c r="J1461"/>
  <c r="S1493"/>
  <c r="S1609"/>
  <c r="S1624"/>
  <c r="H1283"/>
  <c r="H1326"/>
  <c r="H1336"/>
  <c r="H1346"/>
  <c r="H1352"/>
  <c r="H1357"/>
  <c r="H1390"/>
  <c r="H1403"/>
  <c r="H1423"/>
  <c r="H1442"/>
  <c r="H1484"/>
  <c r="S1496"/>
  <c r="T1569"/>
  <c r="R1615"/>
  <c r="J1615"/>
  <c r="T1648"/>
  <c r="T1756"/>
  <c r="T1498"/>
  <c r="S1499"/>
  <c r="H1502"/>
  <c r="T1503"/>
  <c r="S1504"/>
  <c r="R1510"/>
  <c r="H1516"/>
  <c r="T1517"/>
  <c r="S1519"/>
  <c r="R1520"/>
  <c r="H1522"/>
  <c r="T1523"/>
  <c r="S1525"/>
  <c r="R1526"/>
  <c r="T1528"/>
  <c r="S1529"/>
  <c r="T1534"/>
  <c r="S1535"/>
  <c r="R1537"/>
  <c r="S1541"/>
  <c r="R1542"/>
  <c r="H1545"/>
  <c r="T1546"/>
  <c r="T1551"/>
  <c r="S1552"/>
  <c r="H1559"/>
  <c r="T1560"/>
  <c r="S1566"/>
  <c r="R1567"/>
  <c r="H1569"/>
  <c r="T1570"/>
  <c r="S1571"/>
  <c r="R1577"/>
  <c r="S1581"/>
  <c r="R1582"/>
  <c r="T1585"/>
  <c r="S1586"/>
  <c r="T1591"/>
  <c r="S1592"/>
  <c r="R1594"/>
  <c r="T1598"/>
  <c r="S1599"/>
  <c r="R1601"/>
  <c r="T1604"/>
  <c r="S1605"/>
  <c r="S1610"/>
  <c r="R1611"/>
  <c r="R1616"/>
  <c r="S1620"/>
  <c r="R1621"/>
  <c r="H1623"/>
  <c r="T1624"/>
  <c r="S1625"/>
  <c r="S1630"/>
  <c r="R1631"/>
  <c r="T1636"/>
  <c r="R1640"/>
  <c r="H1648"/>
  <c r="T1649"/>
  <c r="R1656"/>
  <c r="J1657"/>
  <c r="R1657"/>
  <c r="J1503"/>
  <c r="J1517"/>
  <c r="J1523"/>
  <c r="J1546"/>
  <c r="J1560"/>
  <c r="J1570"/>
  <c r="J1585"/>
  <c r="J1624"/>
  <c r="J1636"/>
  <c r="J1649"/>
  <c r="S1661"/>
  <c r="T1779"/>
  <c r="H1509"/>
  <c r="H1519"/>
  <c r="H1525"/>
  <c r="H1541"/>
  <c r="H1566"/>
  <c r="H1576"/>
  <c r="H1581"/>
  <c r="H1620"/>
  <c r="H1630"/>
  <c r="H1639"/>
  <c r="H1655"/>
  <c r="T1660"/>
  <c r="S1807"/>
  <c r="T1673"/>
  <c r="S1675"/>
  <c r="S1684"/>
  <c r="R1685"/>
  <c r="S1690"/>
  <c r="H1697"/>
  <c r="T1698"/>
  <c r="R1706"/>
  <c r="S1714"/>
  <c r="R1715"/>
  <c r="S1722"/>
  <c r="R1723"/>
  <c r="S1730"/>
  <c r="R1731"/>
  <c r="H1740"/>
  <c r="T1741"/>
  <c r="T1746"/>
  <c r="S1747"/>
  <c r="H1750"/>
  <c r="T1751"/>
  <c r="S1754"/>
  <c r="R1756"/>
  <c r="R1761"/>
  <c r="T1769"/>
  <c r="H1773"/>
  <c r="T1774"/>
  <c r="S1777"/>
  <c r="R1779"/>
  <c r="R1784"/>
  <c r="S1788"/>
  <c r="R1789"/>
  <c r="T1792"/>
  <c r="S1793"/>
  <c r="T1797"/>
  <c r="S1798"/>
  <c r="T1801"/>
  <c r="S1803"/>
  <c r="H1816"/>
  <c r="T1817"/>
  <c r="S1820"/>
  <c r="R1822"/>
  <c r="H1826"/>
  <c r="T1827"/>
  <c r="J1673"/>
  <c r="J1689"/>
  <c r="J1698"/>
  <c r="H1684"/>
  <c r="H1705"/>
  <c r="H1714"/>
  <c r="H1722"/>
  <c r="H1730"/>
  <c r="H1760"/>
  <c r="H1783"/>
  <c r="H1788"/>
  <c r="R671" l="1"/>
  <c r="R1701"/>
  <c r="R1471"/>
  <c r="R1292"/>
  <c r="R1084"/>
  <c r="J871"/>
  <c r="J763"/>
  <c r="J591"/>
  <c r="J246"/>
  <c r="J467"/>
  <c r="J308"/>
  <c r="H1470"/>
  <c r="J850"/>
  <c r="J701"/>
  <c r="R590"/>
  <c r="J363"/>
  <c r="J1305"/>
  <c r="J704"/>
  <c r="J40"/>
  <c r="H999"/>
  <c r="H1475"/>
  <c r="J748"/>
  <c r="R1476"/>
  <c r="H1765"/>
  <c r="R755"/>
  <c r="R1766"/>
  <c r="J972"/>
  <c r="H220"/>
  <c r="H219" s="1"/>
  <c r="R219" s="1"/>
  <c r="J1598"/>
  <c r="J1021"/>
  <c r="J1534"/>
  <c r="R1368"/>
  <c r="J330"/>
  <c r="J435"/>
  <c r="J652"/>
  <c r="H1088"/>
  <c r="R230"/>
  <c r="J942"/>
  <c r="H762"/>
  <c r="J762" s="1"/>
  <c r="J1033"/>
  <c r="J370"/>
  <c r="J1101"/>
  <c r="R564"/>
  <c r="J743"/>
  <c r="H534"/>
  <c r="R534" s="1"/>
  <c r="J118"/>
  <c r="H767"/>
  <c r="J767" s="1"/>
  <c r="J838"/>
  <c r="H188"/>
  <c r="R188" s="1"/>
  <c r="H490"/>
  <c r="J490" s="1"/>
  <c r="R535"/>
  <c r="R1679"/>
  <c r="R1261"/>
  <c r="H563"/>
  <c r="H562" s="1"/>
  <c r="H160"/>
  <c r="R160" s="1"/>
  <c r="H117"/>
  <c r="R117" s="1"/>
  <c r="R275"/>
  <c r="H742"/>
  <c r="R742" s="1"/>
  <c r="J1365"/>
  <c r="J44"/>
  <c r="H651"/>
  <c r="J651" s="1"/>
  <c r="J893"/>
  <c r="H1364"/>
  <c r="J988"/>
  <c r="J952"/>
  <c r="J1604"/>
  <c r="J1495"/>
  <c r="H1260"/>
  <c r="R1260" s="1"/>
  <c r="R1168"/>
  <c r="H369"/>
  <c r="J369" s="1"/>
  <c r="J1528"/>
  <c r="J157"/>
  <c r="J1003"/>
  <c r="J128"/>
  <c r="J1226"/>
  <c r="J821"/>
  <c r="J283"/>
  <c r="H870"/>
  <c r="R870" s="1"/>
  <c r="R1806"/>
  <c r="R1588"/>
  <c r="H1433"/>
  <c r="R1433" s="1"/>
  <c r="R1301"/>
  <c r="H1291"/>
  <c r="R1291" s="1"/>
  <c r="R241"/>
  <c r="R356"/>
  <c r="H355"/>
  <c r="H354" s="1"/>
  <c r="R1531"/>
  <c r="R1669"/>
  <c r="H1040"/>
  <c r="R1040" s="1"/>
  <c r="R1041"/>
  <c r="H1167"/>
  <c r="H1166" s="1"/>
  <c r="H240"/>
  <c r="R240" s="1"/>
  <c r="H1668"/>
  <c r="J1668" s="1"/>
  <c r="H1584"/>
  <c r="J1584" s="1"/>
  <c r="J601"/>
  <c r="H754"/>
  <c r="J754" s="1"/>
  <c r="H466"/>
  <c r="J466" s="1"/>
  <c r="J1591"/>
  <c r="H569"/>
  <c r="R569" s="1"/>
  <c r="J1018"/>
  <c r="J962"/>
  <c r="J738"/>
  <c r="J1797"/>
  <c r="H439"/>
  <c r="J439" s="1"/>
  <c r="H584"/>
  <c r="R584" s="1"/>
  <c r="H362"/>
  <c r="J362" s="1"/>
  <c r="J440"/>
  <c r="H820"/>
  <c r="J1219"/>
  <c r="R570"/>
  <c r="J698"/>
  <c r="H1796"/>
  <c r="H1795" s="1"/>
  <c r="J1551"/>
  <c r="J695"/>
  <c r="H694"/>
  <c r="R694" s="1"/>
  <c r="J414"/>
  <c r="H806"/>
  <c r="R1226"/>
  <c r="R483"/>
  <c r="J625"/>
  <c r="H621"/>
  <c r="H620" s="1"/>
  <c r="J1272"/>
  <c r="H1550"/>
  <c r="R1550" s="1"/>
  <c r="J1264"/>
  <c r="J768"/>
  <c r="J798"/>
  <c r="J1498"/>
  <c r="R799"/>
  <c r="J200"/>
  <c r="H1271"/>
  <c r="H1270" s="1"/>
  <c r="R1253"/>
  <c r="R1097"/>
  <c r="J897"/>
  <c r="H458"/>
  <c r="J855"/>
  <c r="H1659"/>
  <c r="H1654" s="1"/>
  <c r="R1434"/>
  <c r="H1252"/>
  <c r="R1252" s="1"/>
  <c r="J934"/>
  <c r="J459"/>
  <c r="H199"/>
  <c r="H198" s="1"/>
  <c r="H854"/>
  <c r="H282"/>
  <c r="H1700"/>
  <c r="R1700" s="1"/>
  <c r="R1660"/>
  <c r="J807"/>
  <c r="R235"/>
  <c r="J275"/>
  <c r="H234"/>
  <c r="R234" s="1"/>
  <c r="H434"/>
  <c r="H433" s="1"/>
  <c r="R433" s="1"/>
  <c r="R646"/>
  <c r="H645"/>
  <c r="R542"/>
  <c r="H541"/>
  <c r="J572"/>
  <c r="R364"/>
  <c r="H204"/>
  <c r="H203" s="1"/>
  <c r="H183"/>
  <c r="J183" s="1"/>
  <c r="H148"/>
  <c r="J148" s="1"/>
  <c r="R205"/>
  <c r="R189"/>
  <c r="J364"/>
  <c r="H606"/>
  <c r="J606" s="1"/>
  <c r="J607"/>
  <c r="J1131"/>
  <c r="J229"/>
  <c r="J184"/>
  <c r="H179"/>
  <c r="R179" s="1"/>
  <c r="H156"/>
  <c r="R156" s="1"/>
  <c r="R93"/>
  <c r="J230"/>
  <c r="J410"/>
  <c r="H139"/>
  <c r="H1130"/>
  <c r="H1129" s="1"/>
  <c r="R865"/>
  <c r="H864"/>
  <c r="R336"/>
  <c r="H335"/>
  <c r="R845"/>
  <c r="H844"/>
  <c r="J799"/>
  <c r="R787"/>
  <c r="H786"/>
  <c r="J144"/>
  <c r="J106"/>
  <c r="H92"/>
  <c r="J92" s="1"/>
  <c r="H409"/>
  <c r="R409" s="1"/>
  <c r="J153"/>
  <c r="H413"/>
  <c r="R413" s="1"/>
  <c r="R795"/>
  <c r="H794"/>
  <c r="R274"/>
  <c r="H273"/>
  <c r="R777"/>
  <c r="H776"/>
  <c r="R828"/>
  <c r="H827"/>
  <c r="R497"/>
  <c r="H496"/>
  <c r="R344"/>
  <c r="H343"/>
  <c r="J841"/>
  <c r="H837"/>
  <c r="R813"/>
  <c r="H812"/>
  <c r="R877"/>
  <c r="H876"/>
  <c r="H124"/>
  <c r="J883"/>
  <c r="H882"/>
  <c r="R477"/>
  <c r="H476"/>
  <c r="R302"/>
  <c r="H296"/>
  <c r="H761"/>
  <c r="R783"/>
  <c r="H782"/>
  <c r="R250"/>
  <c r="H249"/>
  <c r="H244" s="1"/>
  <c r="R320"/>
  <c r="H319"/>
  <c r="R315"/>
  <c r="H314"/>
  <c r="H977"/>
  <c r="J977" s="1"/>
  <c r="R803"/>
  <c r="H802"/>
  <c r="J859"/>
  <c r="H858"/>
  <c r="R349"/>
  <c r="H348"/>
  <c r="R667"/>
  <c r="J667"/>
  <c r="H133"/>
  <c r="J134"/>
  <c r="J387"/>
  <c r="H386"/>
  <c r="J180"/>
  <c r="J149"/>
  <c r="H152"/>
  <c r="J152" s="1"/>
  <c r="H39"/>
  <c r="J39" s="1"/>
  <c r="R287"/>
  <c r="H286"/>
  <c r="R1746"/>
  <c r="J1746"/>
  <c r="H1457"/>
  <c r="J1458"/>
  <c r="R622"/>
  <c r="J622"/>
  <c r="R1267"/>
  <c r="J1267"/>
  <c r="R1792"/>
  <c r="J1792"/>
  <c r="R631"/>
  <c r="H630"/>
  <c r="R425"/>
  <c r="H424"/>
  <c r="R1492"/>
  <c r="J1492"/>
  <c r="H1491"/>
  <c r="J140"/>
  <c r="H143"/>
  <c r="J143" s="1"/>
  <c r="J397"/>
  <c r="R403"/>
  <c r="H402"/>
  <c r="R378"/>
  <c r="H377"/>
  <c r="J245"/>
  <c r="R597"/>
  <c r="H596"/>
  <c r="S1515"/>
  <c r="S667"/>
  <c r="T651"/>
  <c r="T631"/>
  <c r="S161"/>
  <c r="R86"/>
  <c r="J86"/>
  <c r="T67"/>
  <c r="S48"/>
  <c r="T133"/>
  <c r="T124"/>
  <c r="R82"/>
  <c r="J82"/>
  <c r="H81"/>
  <c r="T73"/>
  <c r="R53"/>
  <c r="J53"/>
  <c r="H48"/>
  <c r="S156"/>
  <c r="T116"/>
  <c r="T138"/>
  <c r="T174"/>
  <c r="T1773"/>
  <c r="S1729"/>
  <c r="S1784"/>
  <c r="T1760"/>
  <c r="R1745"/>
  <c r="J1745"/>
  <c r="S1701"/>
  <c r="T1684"/>
  <c r="S1806"/>
  <c r="T1659"/>
  <c r="T1584"/>
  <c r="S1551"/>
  <c r="T1639"/>
  <c r="T1630"/>
  <c r="S1616"/>
  <c r="T1610"/>
  <c r="T1576"/>
  <c r="R1559"/>
  <c r="J1559"/>
  <c r="H1558"/>
  <c r="T1525"/>
  <c r="H1474"/>
  <c r="R1475"/>
  <c r="J1475"/>
  <c r="S1407"/>
  <c r="T1377"/>
  <c r="S1356"/>
  <c r="S1345"/>
  <c r="S1330"/>
  <c r="S1608"/>
  <c r="T1540"/>
  <c r="T1490"/>
  <c r="S1471"/>
  <c r="S1458"/>
  <c r="T1433"/>
  <c r="R1386"/>
  <c r="J1386"/>
  <c r="R1377"/>
  <c r="J1377"/>
  <c r="T1357"/>
  <c r="T1346"/>
  <c r="S1327"/>
  <c r="S1318"/>
  <c r="T1291"/>
  <c r="R1609"/>
  <c r="J1609"/>
  <c r="H1608"/>
  <c r="J1242"/>
  <c r="R1242"/>
  <c r="S1234"/>
  <c r="S1219"/>
  <c r="R1187"/>
  <c r="J1187"/>
  <c r="S1161"/>
  <c r="H1150"/>
  <c r="R1151"/>
  <c r="J1151"/>
  <c r="T1139"/>
  <c r="T1108"/>
  <c r="R1060"/>
  <c r="H1056"/>
  <c r="J1060"/>
  <c r="H1044"/>
  <c r="R1045"/>
  <c r="J1045"/>
  <c r="S1033"/>
  <c r="S1261"/>
  <c r="T1271"/>
  <c r="R1233"/>
  <c r="J1233"/>
  <c r="H1232"/>
  <c r="S1226"/>
  <c r="R1208"/>
  <c r="J1208"/>
  <c r="R1199"/>
  <c r="J1199"/>
  <c r="H1198"/>
  <c r="T1187"/>
  <c r="T1157"/>
  <c r="R1139"/>
  <c r="J1139"/>
  <c r="H1138"/>
  <c r="S1097"/>
  <c r="S1089"/>
  <c r="R1067"/>
  <c r="J1067"/>
  <c r="H1066"/>
  <c r="T1060"/>
  <c r="T1040"/>
  <c r="R967"/>
  <c r="J967"/>
  <c r="T689"/>
  <c r="S1015"/>
  <c r="T1012"/>
  <c r="S952"/>
  <c r="R924"/>
  <c r="J924"/>
  <c r="H923"/>
  <c r="R916"/>
  <c r="J916"/>
  <c r="H915"/>
  <c r="S726"/>
  <c r="S712"/>
  <c r="S698"/>
  <c r="J1000"/>
  <c r="R1000"/>
  <c r="T564"/>
  <c r="T638"/>
  <c r="T621"/>
  <c r="T576"/>
  <c r="T571"/>
  <c r="H557"/>
  <c r="R558"/>
  <c r="J558"/>
  <c r="T546"/>
  <c r="S517"/>
  <c r="T501"/>
  <c r="T496"/>
  <c r="H656"/>
  <c r="R657"/>
  <c r="J657"/>
  <c r="J600"/>
  <c r="R600"/>
  <c r="T611"/>
  <c r="T1826"/>
  <c r="S1792"/>
  <c r="R1783"/>
  <c r="J1783"/>
  <c r="T1750"/>
  <c r="H1729"/>
  <c r="R1730"/>
  <c r="J1730"/>
  <c r="H1704"/>
  <c r="R1705"/>
  <c r="J1705"/>
  <c r="H1683"/>
  <c r="R1684"/>
  <c r="J1684"/>
  <c r="R1791"/>
  <c r="J1791"/>
  <c r="S1761"/>
  <c r="S1739"/>
  <c r="T1714"/>
  <c r="R1697"/>
  <c r="J1697"/>
  <c r="H1696"/>
  <c r="T1668"/>
  <c r="R1639"/>
  <c r="J1639"/>
  <c r="S1619"/>
  <c r="S1585"/>
  <c r="R1576"/>
  <c r="J1576"/>
  <c r="T1559"/>
  <c r="S1540"/>
  <c r="T1522"/>
  <c r="S1503"/>
  <c r="T1655"/>
  <c r="R1623"/>
  <c r="J1623"/>
  <c r="S1588"/>
  <c r="S1577"/>
  <c r="R1569"/>
  <c r="J1569"/>
  <c r="S1537"/>
  <c r="S1531"/>
  <c r="R1516"/>
  <c r="J1516"/>
  <c r="H1515"/>
  <c r="T1509"/>
  <c r="T1647"/>
  <c r="S1483"/>
  <c r="S1441"/>
  <c r="S1412"/>
  <c r="R1390"/>
  <c r="H1376"/>
  <c r="J1390"/>
  <c r="H1356"/>
  <c r="R1357"/>
  <c r="J1357"/>
  <c r="H1345"/>
  <c r="R1346"/>
  <c r="J1346"/>
  <c r="S1335"/>
  <c r="S1305"/>
  <c r="T1484"/>
  <c r="R1450"/>
  <c r="J1450"/>
  <c r="H1449"/>
  <c r="S1434"/>
  <c r="S1415"/>
  <c r="T1352"/>
  <c r="S1337"/>
  <c r="R1319"/>
  <c r="J1319"/>
  <c r="H1318"/>
  <c r="S1301"/>
  <c r="S1292"/>
  <c r="T1283"/>
  <c r="S1639"/>
  <c r="S1264"/>
  <c r="S1253"/>
  <c r="H1224"/>
  <c r="R1225"/>
  <c r="J1225"/>
  <c r="T1199"/>
  <c r="S1156"/>
  <c r="S1145"/>
  <c r="T1125"/>
  <c r="T1067"/>
  <c r="S1049"/>
  <c r="T1037"/>
  <c r="S1021"/>
  <c r="J1245"/>
  <c r="R1245"/>
  <c r="H1241"/>
  <c r="T1242"/>
  <c r="S1173"/>
  <c r="T1151"/>
  <c r="S1124"/>
  <c r="R1108"/>
  <c r="J1108"/>
  <c r="S1084"/>
  <c r="S1056"/>
  <c r="S1041"/>
  <c r="S1036"/>
  <c r="S1267"/>
  <c r="J1012"/>
  <c r="R1012"/>
  <c r="S978"/>
  <c r="R947"/>
  <c r="J947"/>
  <c r="T694"/>
  <c r="T1006"/>
  <c r="S743"/>
  <c r="T1072"/>
  <c r="S988"/>
  <c r="S972"/>
  <c r="T939"/>
  <c r="S739"/>
  <c r="S732"/>
  <c r="R713"/>
  <c r="J713"/>
  <c r="H712"/>
  <c r="S571"/>
  <c r="T671"/>
  <c r="J613"/>
  <c r="H612"/>
  <c r="R613"/>
  <c r="S597"/>
  <c r="S577"/>
  <c r="T551"/>
  <c r="S547"/>
  <c r="R527"/>
  <c r="J527"/>
  <c r="H517"/>
  <c r="R518"/>
  <c r="J518"/>
  <c r="T511"/>
  <c r="S502"/>
  <c r="T491"/>
  <c r="S657"/>
  <c r="R216"/>
  <c r="J216"/>
  <c r="S72"/>
  <c r="R49"/>
  <c r="J49"/>
  <c r="H24"/>
  <c r="R25"/>
  <c r="J25"/>
  <c r="R258"/>
  <c r="J258"/>
  <c r="H257"/>
  <c r="S273"/>
  <c r="T216"/>
  <c r="S194"/>
  <c r="S174"/>
  <c r="S134"/>
  <c r="S125"/>
  <c r="T92"/>
  <c r="S66"/>
  <c r="S44"/>
  <c r="T35"/>
  <c r="S257"/>
  <c r="S148"/>
  <c r="S183"/>
  <c r="J188"/>
  <c r="S143"/>
  <c r="T1000"/>
  <c r="J726"/>
  <c r="H725"/>
  <c r="R726"/>
  <c r="S1009"/>
  <c r="T993"/>
  <c r="T947"/>
  <c r="T934"/>
  <c r="T914"/>
  <c r="S907"/>
  <c r="T749"/>
  <c r="T743"/>
  <c r="R733"/>
  <c r="J733"/>
  <c r="H732"/>
  <c r="S688"/>
  <c r="S585"/>
  <c r="T510"/>
  <c r="T646"/>
  <c r="S628"/>
  <c r="T591"/>
  <c r="T585"/>
  <c r="H577"/>
  <c r="R578"/>
  <c r="J578"/>
  <c r="S572"/>
  <c r="T556"/>
  <c r="S552"/>
  <c r="H547"/>
  <c r="R548"/>
  <c r="J548"/>
  <c r="T542"/>
  <c r="S508"/>
  <c r="H502"/>
  <c r="R503"/>
  <c r="J503"/>
  <c r="S497"/>
  <c r="J638"/>
  <c r="H637"/>
  <c r="R638"/>
  <c r="S602"/>
  <c r="T336"/>
  <c r="J677"/>
  <c r="R677"/>
  <c r="S607"/>
  <c r="T397"/>
  <c r="T393"/>
  <c r="S106"/>
  <c r="H72"/>
  <c r="R73"/>
  <c r="J73"/>
  <c r="T59"/>
  <c r="T39"/>
  <c r="S249"/>
  <c r="T256"/>
  <c r="R195"/>
  <c r="J195"/>
  <c r="H194"/>
  <c r="T189"/>
  <c r="R175"/>
  <c r="J175"/>
  <c r="H174"/>
  <c r="S102"/>
  <c r="S93"/>
  <c r="T86"/>
  <c r="R67"/>
  <c r="J67"/>
  <c r="H66"/>
  <c r="R59"/>
  <c r="J59"/>
  <c r="H58"/>
  <c r="T49"/>
  <c r="T25"/>
  <c r="T198"/>
  <c r="T147"/>
  <c r="S199"/>
  <c r="T1816"/>
  <c r="T1791"/>
  <c r="S1746"/>
  <c r="R1796"/>
  <c r="J1796"/>
  <c r="S1766"/>
  <c r="R1750"/>
  <c r="J1750"/>
  <c r="H1749"/>
  <c r="S1696"/>
  <c r="H1629"/>
  <c r="R1630"/>
  <c r="J1630"/>
  <c r="S1604"/>
  <c r="S1570"/>
  <c r="S1534"/>
  <c r="R1519"/>
  <c r="J1519"/>
  <c r="T1502"/>
  <c r="S1601"/>
  <c r="S1449"/>
  <c r="S1773"/>
  <c r="T1796"/>
  <c r="S1787"/>
  <c r="R1760"/>
  <c r="J1760"/>
  <c r="T1740"/>
  <c r="S1721"/>
  <c r="S1713"/>
  <c r="S1689"/>
  <c r="R1826"/>
  <c r="J1826"/>
  <c r="R1816"/>
  <c r="J1816"/>
  <c r="H1815"/>
  <c r="T1788"/>
  <c r="R1740"/>
  <c r="J1740"/>
  <c r="H1739"/>
  <c r="T1730"/>
  <c r="T1705"/>
  <c r="S1679"/>
  <c r="S1669"/>
  <c r="R1655"/>
  <c r="J1655"/>
  <c r="H1619"/>
  <c r="R1620"/>
  <c r="J1620"/>
  <c r="S1591"/>
  <c r="S1580"/>
  <c r="S1565"/>
  <c r="R1541"/>
  <c r="J1541"/>
  <c r="R1525"/>
  <c r="J1525"/>
  <c r="H1508"/>
  <c r="R1509"/>
  <c r="J1509"/>
  <c r="S1656"/>
  <c r="S1647"/>
  <c r="T1620"/>
  <c r="T1566"/>
  <c r="R1545"/>
  <c r="H1540"/>
  <c r="J1545"/>
  <c r="R1522"/>
  <c r="J1522"/>
  <c r="S1510"/>
  <c r="R1502"/>
  <c r="J1502"/>
  <c r="H1501"/>
  <c r="H1483"/>
  <c r="R1484"/>
  <c r="J1484"/>
  <c r="H1441"/>
  <c r="R1442"/>
  <c r="J1442"/>
  <c r="S1422"/>
  <c r="S1397"/>
  <c r="T1364"/>
  <c r="T1349"/>
  <c r="H1335"/>
  <c r="R1336"/>
  <c r="J1336"/>
  <c r="T1319"/>
  <c r="T1280"/>
  <c r="S1492"/>
  <c r="T1475"/>
  <c r="R1445"/>
  <c r="J1445"/>
  <c r="R1426"/>
  <c r="H1422"/>
  <c r="J1426"/>
  <c r="R1411"/>
  <c r="J1411"/>
  <c r="H1410"/>
  <c r="T1403"/>
  <c r="T1390"/>
  <c r="S1368"/>
  <c r="R1338"/>
  <c r="J1338"/>
  <c r="H1337"/>
  <c r="S1279"/>
  <c r="T1260"/>
  <c r="T1245"/>
  <c r="S1229"/>
  <c r="T1208"/>
  <c r="T1174"/>
  <c r="H1156"/>
  <c r="R1157"/>
  <c r="J1157"/>
  <c r="H1145"/>
  <c r="R1146"/>
  <c r="J1146"/>
  <c r="T1130"/>
  <c r="H1087"/>
  <c r="R1088"/>
  <c r="J1088"/>
  <c r="H1049"/>
  <c r="R1050"/>
  <c r="J1050"/>
  <c r="J1040"/>
  <c r="T1449"/>
  <c r="T1410"/>
  <c r="T1212"/>
  <c r="R1183"/>
  <c r="J1183"/>
  <c r="R1174"/>
  <c r="J1174"/>
  <c r="H1173"/>
  <c r="T1167"/>
  <c r="T1146"/>
  <c r="R1125"/>
  <c r="J1125"/>
  <c r="H1124"/>
  <c r="R1078"/>
  <c r="J1078"/>
  <c r="H1077"/>
  <c r="S1072"/>
  <c r="R1057"/>
  <c r="J1057"/>
  <c r="T1050"/>
  <c r="R1037"/>
  <c r="J1037"/>
  <c r="H1036"/>
  <c r="S1027"/>
  <c r="S1024"/>
  <c r="T1252"/>
  <c r="R983"/>
  <c r="J983"/>
  <c r="T957"/>
  <c r="T713"/>
  <c r="S1816"/>
  <c r="S1797"/>
  <c r="H1787"/>
  <c r="R1788"/>
  <c r="J1788"/>
  <c r="H1764"/>
  <c r="R1765"/>
  <c r="J1765"/>
  <c r="T1745"/>
  <c r="H1721"/>
  <c r="R1722"/>
  <c r="J1722"/>
  <c r="H1713"/>
  <c r="R1714"/>
  <c r="J1714"/>
  <c r="T1697"/>
  <c r="T1783"/>
  <c r="R1773"/>
  <c r="J1773"/>
  <c r="H1772"/>
  <c r="T1765"/>
  <c r="S1749"/>
  <c r="T1722"/>
  <c r="S1706"/>
  <c r="T1700"/>
  <c r="S1629"/>
  <c r="S1598"/>
  <c r="H1580"/>
  <c r="R1581"/>
  <c r="J1581"/>
  <c r="H1565"/>
  <c r="R1566"/>
  <c r="J1566"/>
  <c r="T1550"/>
  <c r="S1528"/>
  <c r="T1516"/>
  <c r="S1498"/>
  <c r="S1660"/>
  <c r="R1648"/>
  <c r="J1648"/>
  <c r="H1647"/>
  <c r="T1615"/>
  <c r="T1581"/>
  <c r="S1558"/>
  <c r="T1541"/>
  <c r="T1519"/>
  <c r="S1495"/>
  <c r="H1469"/>
  <c r="R1470"/>
  <c r="J1470"/>
  <c r="R1423"/>
  <c r="J1423"/>
  <c r="H1402"/>
  <c r="R1403"/>
  <c r="J1403"/>
  <c r="S1365"/>
  <c r="R1352"/>
  <c r="J1352"/>
  <c r="T1338"/>
  <c r="H1325"/>
  <c r="R1326"/>
  <c r="J1326"/>
  <c r="R1283"/>
  <c r="J1283"/>
  <c r="S1623"/>
  <c r="S1476"/>
  <c r="T1470"/>
  <c r="T1457"/>
  <c r="T1442"/>
  <c r="T1423"/>
  <c r="S1404"/>
  <c r="R1364"/>
  <c r="J1364"/>
  <c r="H1363"/>
  <c r="R1349"/>
  <c r="J1349"/>
  <c r="T1336"/>
  <c r="T1326"/>
  <c r="R1280"/>
  <c r="J1280"/>
  <c r="H1279"/>
  <c r="T1233"/>
  <c r="R1212"/>
  <c r="J1212"/>
  <c r="T1183"/>
  <c r="T1160"/>
  <c r="S1150"/>
  <c r="S1131"/>
  <c r="S1101"/>
  <c r="T1057"/>
  <c r="S1044"/>
  <c r="S1030"/>
  <c r="S1241"/>
  <c r="T1225"/>
  <c r="S1168"/>
  <c r="R1160"/>
  <c r="J1160"/>
  <c r="S1138"/>
  <c r="R1073"/>
  <c r="J1073"/>
  <c r="H1072"/>
  <c r="S1066"/>
  <c r="T1045"/>
  <c r="S1018"/>
  <c r="S1272"/>
  <c r="T1077"/>
  <c r="J993"/>
  <c r="R993"/>
  <c r="S962"/>
  <c r="S1003"/>
  <c r="S934"/>
  <c r="T983"/>
  <c r="T967"/>
  <c r="R957"/>
  <c r="J957"/>
  <c r="S915"/>
  <c r="R908"/>
  <c r="J908"/>
  <c r="H907"/>
  <c r="T738"/>
  <c r="T725"/>
  <c r="S704"/>
  <c r="R689"/>
  <c r="J689"/>
  <c r="H688"/>
  <c r="J1006"/>
  <c r="R1006"/>
  <c r="T535"/>
  <c r="S622"/>
  <c r="S562"/>
  <c r="S557"/>
  <c r="H552"/>
  <c r="R553"/>
  <c r="J553"/>
  <c r="H508"/>
  <c r="R509"/>
  <c r="J509"/>
  <c r="S612"/>
  <c r="T601"/>
  <c r="T597"/>
  <c r="T732"/>
  <c r="S652"/>
  <c r="S637"/>
  <c r="T606"/>
  <c r="R266"/>
  <c r="J266"/>
  <c r="H265"/>
  <c r="S118"/>
  <c r="T82"/>
  <c r="S60"/>
  <c r="S40"/>
  <c r="S205"/>
  <c r="T205"/>
  <c r="R139"/>
  <c r="J139"/>
  <c r="R112"/>
  <c r="J112"/>
  <c r="S81"/>
  <c r="T194"/>
  <c r="S139"/>
  <c r="S152"/>
  <c r="S179"/>
  <c r="R183" l="1"/>
  <c r="J1271"/>
  <c r="R1271"/>
  <c r="J117"/>
  <c r="H116"/>
  <c r="R148"/>
  <c r="R220"/>
  <c r="R762"/>
  <c r="J220"/>
  <c r="J156"/>
  <c r="H766"/>
  <c r="R766" s="1"/>
  <c r="H1290"/>
  <c r="H731"/>
  <c r="J219"/>
  <c r="J160"/>
  <c r="R490"/>
  <c r="R1130"/>
  <c r="H605"/>
  <c r="H583"/>
  <c r="H582" s="1"/>
  <c r="J582" s="1"/>
  <c r="J534"/>
  <c r="J1291"/>
  <c r="R1668"/>
  <c r="H438"/>
  <c r="R438" s="1"/>
  <c r="R767"/>
  <c r="H1667"/>
  <c r="R439"/>
  <c r="H1432"/>
  <c r="J1432" s="1"/>
  <c r="J563"/>
  <c r="H368"/>
  <c r="H367" s="1"/>
  <c r="R466"/>
  <c r="R563"/>
  <c r="H826"/>
  <c r="J240"/>
  <c r="H465"/>
  <c r="J465" s="1"/>
  <c r="J1659"/>
  <c r="H650"/>
  <c r="H649" s="1"/>
  <c r="R651"/>
  <c r="J1433"/>
  <c r="H178"/>
  <c r="J178" s="1"/>
  <c r="R143"/>
  <c r="R92"/>
  <c r="J1260"/>
  <c r="J1130"/>
  <c r="J742"/>
  <c r="J694"/>
  <c r="H91"/>
  <c r="J91" s="1"/>
  <c r="R369"/>
  <c r="H147"/>
  <c r="R147" s="1"/>
  <c r="H1251"/>
  <c r="R1251" s="1"/>
  <c r="H1259"/>
  <c r="J1252"/>
  <c r="R1584"/>
  <c r="R1659"/>
  <c r="H869"/>
  <c r="J869" s="1"/>
  <c r="J1700"/>
  <c r="J621"/>
  <c r="H1549"/>
  <c r="H1548" s="1"/>
  <c r="J179"/>
  <c r="J870"/>
  <c r="J1550"/>
  <c r="H753"/>
  <c r="R753" s="1"/>
  <c r="J569"/>
  <c r="J1167"/>
  <c r="R754"/>
  <c r="J234"/>
  <c r="R1167"/>
  <c r="J199"/>
  <c r="R621"/>
  <c r="H361"/>
  <c r="R361" s="1"/>
  <c r="R199"/>
  <c r="R362"/>
  <c r="R977"/>
  <c r="J204"/>
  <c r="H228"/>
  <c r="H227" s="1"/>
  <c r="R204"/>
  <c r="J354"/>
  <c r="R354"/>
  <c r="H353"/>
  <c r="R353" s="1"/>
  <c r="R606"/>
  <c r="J584"/>
  <c r="R820"/>
  <c r="J820"/>
  <c r="H819"/>
  <c r="H23"/>
  <c r="H22" s="1"/>
  <c r="R806"/>
  <c r="J806"/>
  <c r="R282"/>
  <c r="J282"/>
  <c r="J854"/>
  <c r="R854"/>
  <c r="R458"/>
  <c r="H457"/>
  <c r="J458"/>
  <c r="J355"/>
  <c r="R355"/>
  <c r="H432"/>
  <c r="R432" s="1"/>
  <c r="J433"/>
  <c r="R434"/>
  <c r="J434"/>
  <c r="R541"/>
  <c r="J541"/>
  <c r="H540"/>
  <c r="R152"/>
  <c r="R645"/>
  <c r="J645"/>
  <c r="R844"/>
  <c r="J844"/>
  <c r="J864"/>
  <c r="H863"/>
  <c r="R864"/>
  <c r="R335"/>
  <c r="H334"/>
  <c r="J335"/>
  <c r="R786"/>
  <c r="J786"/>
  <c r="R39"/>
  <c r="H138"/>
  <c r="J138" s="1"/>
  <c r="J413"/>
  <c r="J409"/>
  <c r="H408"/>
  <c r="J408" s="1"/>
  <c r="R837"/>
  <c r="J837"/>
  <c r="R496"/>
  <c r="H495"/>
  <c r="J496"/>
  <c r="J776"/>
  <c r="R776"/>
  <c r="H775"/>
  <c r="J794"/>
  <c r="R794"/>
  <c r="H342"/>
  <c r="J343"/>
  <c r="R343"/>
  <c r="R827"/>
  <c r="J827"/>
  <c r="J273"/>
  <c r="R273"/>
  <c r="H272"/>
  <c r="R802"/>
  <c r="J802"/>
  <c r="R124"/>
  <c r="J124"/>
  <c r="H123"/>
  <c r="H313"/>
  <c r="R314"/>
  <c r="J314"/>
  <c r="R782"/>
  <c r="H781"/>
  <c r="J782"/>
  <c r="J296"/>
  <c r="H295"/>
  <c r="R296"/>
  <c r="R876"/>
  <c r="H875"/>
  <c r="J876"/>
  <c r="R812"/>
  <c r="H811"/>
  <c r="J812"/>
  <c r="R348"/>
  <c r="H347"/>
  <c r="J348"/>
  <c r="R858"/>
  <c r="J858"/>
  <c r="R319"/>
  <c r="H318"/>
  <c r="J319"/>
  <c r="J249"/>
  <c r="R249"/>
  <c r="H760"/>
  <c r="R761"/>
  <c r="J761"/>
  <c r="J476"/>
  <c r="H475"/>
  <c r="R476"/>
  <c r="R882"/>
  <c r="H881"/>
  <c r="J882"/>
  <c r="H464"/>
  <c r="R465"/>
  <c r="R596"/>
  <c r="H595"/>
  <c r="J596"/>
  <c r="R377"/>
  <c r="H376"/>
  <c r="J377"/>
  <c r="J1457"/>
  <c r="R1457"/>
  <c r="H1456"/>
  <c r="J133"/>
  <c r="R133"/>
  <c r="H132"/>
  <c r="H629"/>
  <c r="J630"/>
  <c r="R630"/>
  <c r="R286"/>
  <c r="H281"/>
  <c r="J286"/>
  <c r="J605"/>
  <c r="R605"/>
  <c r="R244"/>
  <c r="J244"/>
  <c r="R402"/>
  <c r="H401"/>
  <c r="J402"/>
  <c r="J1491"/>
  <c r="R1491"/>
  <c r="H1490"/>
  <c r="R424"/>
  <c r="H423"/>
  <c r="J424"/>
  <c r="R386"/>
  <c r="H385"/>
  <c r="J386"/>
  <c r="T1088"/>
  <c r="T81"/>
  <c r="J265"/>
  <c r="H264"/>
  <c r="R265"/>
  <c r="T605"/>
  <c r="T731"/>
  <c r="S561"/>
  <c r="S621"/>
  <c r="T724"/>
  <c r="S914"/>
  <c r="J1072"/>
  <c r="H1071"/>
  <c r="R1072"/>
  <c r="S1167"/>
  <c r="T1469"/>
  <c r="S1364"/>
  <c r="R1469"/>
  <c r="J1469"/>
  <c r="H1468"/>
  <c r="H1467" s="1"/>
  <c r="T1614"/>
  <c r="R1580"/>
  <c r="J1580"/>
  <c r="S1705"/>
  <c r="T1764"/>
  <c r="R1721"/>
  <c r="J1721"/>
  <c r="H1720"/>
  <c r="S1796"/>
  <c r="T712"/>
  <c r="J1036"/>
  <c r="R1036"/>
  <c r="S1071"/>
  <c r="T1166"/>
  <c r="R1049"/>
  <c r="J1049"/>
  <c r="H1048"/>
  <c r="R1156"/>
  <c r="J1156"/>
  <c r="T1241"/>
  <c r="J1410"/>
  <c r="R1410"/>
  <c r="R1422"/>
  <c r="J1422"/>
  <c r="H1421"/>
  <c r="T1474"/>
  <c r="T1279"/>
  <c r="S1376"/>
  <c r="R1441"/>
  <c r="J1441"/>
  <c r="H1440"/>
  <c r="J1501"/>
  <c r="R1501"/>
  <c r="T1619"/>
  <c r="J1739"/>
  <c r="H1738"/>
  <c r="R1739"/>
  <c r="S1712"/>
  <c r="T1501"/>
  <c r="R1629"/>
  <c r="J1629"/>
  <c r="H1628"/>
  <c r="J1749"/>
  <c r="R1749"/>
  <c r="T656"/>
  <c r="T255"/>
  <c r="R502"/>
  <c r="J502"/>
  <c r="H501"/>
  <c r="R547"/>
  <c r="J547"/>
  <c r="H546"/>
  <c r="T590"/>
  <c r="T645"/>
  <c r="T742"/>
  <c r="S1077"/>
  <c r="S147"/>
  <c r="S39"/>
  <c r="S124"/>
  <c r="S193"/>
  <c r="J257"/>
  <c r="H256"/>
  <c r="R257"/>
  <c r="T545"/>
  <c r="T1071"/>
  <c r="S742"/>
  <c r="T1150"/>
  <c r="R1241"/>
  <c r="H1240"/>
  <c r="J1241"/>
  <c r="T1124"/>
  <c r="R1166"/>
  <c r="J1166"/>
  <c r="H1165"/>
  <c r="J1318"/>
  <c r="H1317"/>
  <c r="R1318"/>
  <c r="J1449"/>
  <c r="H1448"/>
  <c r="R1449"/>
  <c r="R1356"/>
  <c r="J1356"/>
  <c r="H1355"/>
  <c r="S1482"/>
  <c r="T1667"/>
  <c r="S1760"/>
  <c r="R1729"/>
  <c r="J1729"/>
  <c r="H1728"/>
  <c r="S1791"/>
  <c r="T610"/>
  <c r="S516"/>
  <c r="T575"/>
  <c r="T637"/>
  <c r="S694"/>
  <c r="S1088"/>
  <c r="J1138"/>
  <c r="H1137"/>
  <c r="R1138"/>
  <c r="J1198"/>
  <c r="H1197"/>
  <c r="R1198"/>
  <c r="J1232"/>
  <c r="R1232"/>
  <c r="T1270"/>
  <c r="R1150"/>
  <c r="J1150"/>
  <c r="H1149"/>
  <c r="T1290"/>
  <c r="T1345"/>
  <c r="S1470"/>
  <c r="S1607"/>
  <c r="R1474"/>
  <c r="J1474"/>
  <c r="T1609"/>
  <c r="T1683"/>
  <c r="T1772"/>
  <c r="T115"/>
  <c r="T123"/>
  <c r="H1575"/>
  <c r="R1325"/>
  <c r="J1325"/>
  <c r="H1324"/>
  <c r="S923"/>
  <c r="T204"/>
  <c r="S204"/>
  <c r="S117"/>
  <c r="S636"/>
  <c r="T596"/>
  <c r="T600"/>
  <c r="R508"/>
  <c r="J508"/>
  <c r="J688"/>
  <c r="H687"/>
  <c r="R688"/>
  <c r="S1137"/>
  <c r="T1224"/>
  <c r="J1279"/>
  <c r="H1278"/>
  <c r="R1279"/>
  <c r="S1475"/>
  <c r="T1337"/>
  <c r="R1402"/>
  <c r="J1402"/>
  <c r="H1401"/>
  <c r="J1647"/>
  <c r="H1646"/>
  <c r="R1647"/>
  <c r="T1721"/>
  <c r="J1772"/>
  <c r="H1771"/>
  <c r="R1772"/>
  <c r="T1744"/>
  <c r="T1049"/>
  <c r="J1077"/>
  <c r="H1076"/>
  <c r="R1077"/>
  <c r="J1173"/>
  <c r="H1172"/>
  <c r="R1173"/>
  <c r="H1250"/>
  <c r="J1251"/>
  <c r="T1448"/>
  <c r="R1087"/>
  <c r="J1087"/>
  <c r="T1173"/>
  <c r="T1259"/>
  <c r="T1376"/>
  <c r="S1491"/>
  <c r="T1318"/>
  <c r="T1363"/>
  <c r="R1483"/>
  <c r="J1483"/>
  <c r="H1482"/>
  <c r="S1509"/>
  <c r="T1565"/>
  <c r="S1646"/>
  <c r="R1508"/>
  <c r="J1508"/>
  <c r="H1507"/>
  <c r="T1787"/>
  <c r="S1720"/>
  <c r="S1569"/>
  <c r="S1765"/>
  <c r="T48"/>
  <c r="J174"/>
  <c r="H173"/>
  <c r="R174"/>
  <c r="S244"/>
  <c r="S551"/>
  <c r="T748"/>
  <c r="H724"/>
  <c r="R725"/>
  <c r="J725"/>
  <c r="T999"/>
  <c r="S256"/>
  <c r="S65"/>
  <c r="S133"/>
  <c r="S576"/>
  <c r="H611"/>
  <c r="R612"/>
  <c r="J612"/>
  <c r="S570"/>
  <c r="S738"/>
  <c r="S1040"/>
  <c r="S1172"/>
  <c r="T1036"/>
  <c r="S1144"/>
  <c r="T1198"/>
  <c r="S1252"/>
  <c r="S1291"/>
  <c r="T1483"/>
  <c r="S1584"/>
  <c r="J1696"/>
  <c r="H1695"/>
  <c r="R1696"/>
  <c r="R1683"/>
  <c r="J1683"/>
  <c r="T1749"/>
  <c r="R656"/>
  <c r="J656"/>
  <c r="H655"/>
  <c r="R557"/>
  <c r="J557"/>
  <c r="H556"/>
  <c r="T563"/>
  <c r="J999"/>
  <c r="R999"/>
  <c r="H998"/>
  <c r="T1056"/>
  <c r="T1156"/>
  <c r="J1056"/>
  <c r="H1055"/>
  <c r="R1056"/>
  <c r="S1160"/>
  <c r="S1317"/>
  <c r="T1356"/>
  <c r="T1489"/>
  <c r="S1326"/>
  <c r="S1344"/>
  <c r="S1615"/>
  <c r="S1700"/>
  <c r="R203"/>
  <c r="J203"/>
  <c r="R48"/>
  <c r="J48"/>
  <c r="T132"/>
  <c r="R620"/>
  <c r="J620"/>
  <c r="H619"/>
  <c r="T630"/>
  <c r="R1654"/>
  <c r="J1654"/>
  <c r="H1653"/>
  <c r="T1422"/>
  <c r="S138"/>
  <c r="S80"/>
  <c r="S651"/>
  <c r="R552"/>
  <c r="J552"/>
  <c r="H551"/>
  <c r="T534"/>
  <c r="T1076"/>
  <c r="T1044"/>
  <c r="S1240"/>
  <c r="R1270"/>
  <c r="J1270"/>
  <c r="S1130"/>
  <c r="T1232"/>
  <c r="T1325"/>
  <c r="J1363"/>
  <c r="H1362"/>
  <c r="R1363"/>
  <c r="T1441"/>
  <c r="S1557"/>
  <c r="S1659"/>
  <c r="T1549"/>
  <c r="T1696"/>
  <c r="R1764"/>
  <c r="J1764"/>
  <c r="J1124"/>
  <c r="H1123"/>
  <c r="R1124"/>
  <c r="T1129"/>
  <c r="S1278"/>
  <c r="R1335"/>
  <c r="J1335"/>
  <c r="H1334"/>
  <c r="S1655"/>
  <c r="S1564"/>
  <c r="T1704"/>
  <c r="J1815"/>
  <c r="H1814"/>
  <c r="R1815"/>
  <c r="T1739"/>
  <c r="S1772"/>
  <c r="J1795"/>
  <c r="R1795"/>
  <c r="R1667"/>
  <c r="H1666"/>
  <c r="J1667"/>
  <c r="T1815"/>
  <c r="T197"/>
  <c r="J58"/>
  <c r="H57"/>
  <c r="R58"/>
  <c r="S92"/>
  <c r="T188"/>
  <c r="T58"/>
  <c r="S606"/>
  <c r="S601"/>
  <c r="R577"/>
  <c r="J577"/>
  <c r="H576"/>
  <c r="T509"/>
  <c r="S906"/>
  <c r="T977"/>
  <c r="T91"/>
  <c r="S71"/>
  <c r="T490"/>
  <c r="R517"/>
  <c r="J517"/>
  <c r="H516"/>
  <c r="J712"/>
  <c r="H711"/>
  <c r="R712"/>
  <c r="S977"/>
  <c r="S1055"/>
  <c r="S1048"/>
  <c r="R1224"/>
  <c r="J1224"/>
  <c r="H1223"/>
  <c r="S1334"/>
  <c r="J1376"/>
  <c r="H1375"/>
  <c r="R1376"/>
  <c r="S1411"/>
  <c r="T1508"/>
  <c r="S1576"/>
  <c r="S1502"/>
  <c r="T1713"/>
  <c r="R1704"/>
  <c r="J1704"/>
  <c r="T495"/>
  <c r="R562"/>
  <c r="J562"/>
  <c r="H561"/>
  <c r="T620"/>
  <c r="S711"/>
  <c r="J915"/>
  <c r="H914"/>
  <c r="R915"/>
  <c r="T688"/>
  <c r="S1260"/>
  <c r="S1233"/>
  <c r="T1432"/>
  <c r="S1355"/>
  <c r="J1558"/>
  <c r="H1557"/>
  <c r="R1558"/>
  <c r="T1629"/>
  <c r="S1783"/>
  <c r="T173"/>
  <c r="T72"/>
  <c r="J198"/>
  <c r="H197"/>
  <c r="R198"/>
  <c r="S160"/>
  <c r="T650"/>
  <c r="S1514"/>
  <c r="S1198"/>
  <c r="T193"/>
  <c r="S59"/>
  <c r="S611"/>
  <c r="S556"/>
  <c r="J907"/>
  <c r="H906"/>
  <c r="R907"/>
  <c r="S999"/>
  <c r="S1271"/>
  <c r="S1065"/>
  <c r="S1149"/>
  <c r="T1335"/>
  <c r="S1403"/>
  <c r="T1456"/>
  <c r="T1580"/>
  <c r="T1515"/>
  <c r="R1565"/>
  <c r="J1565"/>
  <c r="H1564"/>
  <c r="S1628"/>
  <c r="R1713"/>
  <c r="J1713"/>
  <c r="H1712"/>
  <c r="R1787"/>
  <c r="J1787"/>
  <c r="S1815"/>
  <c r="T1251"/>
  <c r="T1145"/>
  <c r="R1145"/>
  <c r="J1145"/>
  <c r="H1144"/>
  <c r="J1337"/>
  <c r="R1337"/>
  <c r="T1402"/>
  <c r="S1421"/>
  <c r="R1540"/>
  <c r="J1540"/>
  <c r="R1619"/>
  <c r="J1619"/>
  <c r="H1614"/>
  <c r="S1668"/>
  <c r="T1729"/>
  <c r="S1683"/>
  <c r="T1795"/>
  <c r="S1448"/>
  <c r="S1695"/>
  <c r="S1745"/>
  <c r="S198"/>
  <c r="T24"/>
  <c r="J66"/>
  <c r="H65"/>
  <c r="R66"/>
  <c r="J194"/>
  <c r="H193"/>
  <c r="R194"/>
  <c r="R72"/>
  <c r="J72"/>
  <c r="H71"/>
  <c r="T387"/>
  <c r="T335"/>
  <c r="H636"/>
  <c r="R637"/>
  <c r="J637"/>
  <c r="S496"/>
  <c r="T541"/>
  <c r="T584"/>
  <c r="S584"/>
  <c r="J732"/>
  <c r="R732"/>
  <c r="T913"/>
  <c r="T923"/>
  <c r="S178"/>
  <c r="J116"/>
  <c r="H115"/>
  <c r="R116"/>
  <c r="S173"/>
  <c r="S272"/>
  <c r="R24"/>
  <c r="J24"/>
  <c r="S656"/>
  <c r="S501"/>
  <c r="S546"/>
  <c r="S596"/>
  <c r="S1123"/>
  <c r="T1066"/>
  <c r="S1433"/>
  <c r="R1345"/>
  <c r="J1345"/>
  <c r="H1344"/>
  <c r="S1440"/>
  <c r="T1646"/>
  <c r="J1515"/>
  <c r="H1514"/>
  <c r="R1515"/>
  <c r="T1654"/>
  <c r="T1558"/>
  <c r="S1738"/>
  <c r="T500"/>
  <c r="T570"/>
  <c r="S725"/>
  <c r="J923"/>
  <c r="H922"/>
  <c r="R923"/>
  <c r="H1258"/>
  <c r="R1259"/>
  <c r="J1259"/>
  <c r="J1066"/>
  <c r="H1065"/>
  <c r="R1066"/>
  <c r="J1129"/>
  <c r="H1128"/>
  <c r="R1129"/>
  <c r="S1225"/>
  <c r="R1044"/>
  <c r="J1044"/>
  <c r="T1138"/>
  <c r="R1608"/>
  <c r="J1608"/>
  <c r="H1607"/>
  <c r="S1457"/>
  <c r="R1290"/>
  <c r="J1290"/>
  <c r="H1289"/>
  <c r="R1432"/>
  <c r="H1431"/>
  <c r="S1550"/>
  <c r="S1728"/>
  <c r="T137"/>
  <c r="J81"/>
  <c r="H80"/>
  <c r="R81"/>
  <c r="T66"/>
  <c r="H1744"/>
  <c r="J766" l="1"/>
  <c r="R178"/>
  <c r="H431"/>
  <c r="H430" s="1"/>
  <c r="J583"/>
  <c r="R582"/>
  <c r="J147"/>
  <c r="R1549"/>
  <c r="J438"/>
  <c r="J1549"/>
  <c r="R583"/>
  <c r="J753"/>
  <c r="R869"/>
  <c r="R650"/>
  <c r="J650"/>
  <c r="J368"/>
  <c r="R91"/>
  <c r="J353"/>
  <c r="H90"/>
  <c r="J90" s="1"/>
  <c r="R368"/>
  <c r="H137"/>
  <c r="R137" s="1"/>
  <c r="J228"/>
  <c r="R228"/>
  <c r="H868"/>
  <c r="R868" s="1"/>
  <c r="H752"/>
  <c r="R752" s="1"/>
  <c r="J361"/>
  <c r="H360"/>
  <c r="J360" s="1"/>
  <c r="R23"/>
  <c r="R138"/>
  <c r="H407"/>
  <c r="R407" s="1"/>
  <c r="J23"/>
  <c r="J432"/>
  <c r="J819"/>
  <c r="R819"/>
  <c r="R457"/>
  <c r="J457"/>
  <c r="H456"/>
  <c r="R408"/>
  <c r="R540"/>
  <c r="J540"/>
  <c r="R334"/>
  <c r="J334"/>
  <c r="H21"/>
  <c r="R22"/>
  <c r="J22"/>
  <c r="R863"/>
  <c r="J863"/>
  <c r="H862"/>
  <c r="R272"/>
  <c r="J272"/>
  <c r="R342"/>
  <c r="J342"/>
  <c r="H341"/>
  <c r="J775"/>
  <c r="H774"/>
  <c r="R775"/>
  <c r="J495"/>
  <c r="H494"/>
  <c r="R495"/>
  <c r="J318"/>
  <c r="R318"/>
  <c r="R811"/>
  <c r="H810"/>
  <c r="J811"/>
  <c r="R295"/>
  <c r="H294"/>
  <c r="J295"/>
  <c r="R313"/>
  <c r="H312"/>
  <c r="J313"/>
  <c r="J881"/>
  <c r="H880"/>
  <c r="R881"/>
  <c r="R875"/>
  <c r="H874"/>
  <c r="J875"/>
  <c r="R781"/>
  <c r="H780"/>
  <c r="J781"/>
  <c r="R475"/>
  <c r="H474"/>
  <c r="J475"/>
  <c r="R760"/>
  <c r="J760"/>
  <c r="R826"/>
  <c r="J826"/>
  <c r="H818"/>
  <c r="R464"/>
  <c r="H463"/>
  <c r="J464"/>
  <c r="R347"/>
  <c r="J347"/>
  <c r="R123"/>
  <c r="H122"/>
  <c r="J123"/>
  <c r="R367"/>
  <c r="J367"/>
  <c r="R649"/>
  <c r="J649"/>
  <c r="J376"/>
  <c r="H375"/>
  <c r="R376"/>
  <c r="J423"/>
  <c r="H422"/>
  <c r="R423"/>
  <c r="J595"/>
  <c r="H594"/>
  <c r="R595"/>
  <c r="R385"/>
  <c r="H384"/>
  <c r="J385"/>
  <c r="J281"/>
  <c r="H280"/>
  <c r="R281"/>
  <c r="H131"/>
  <c r="J132"/>
  <c r="R132"/>
  <c r="J1490"/>
  <c r="R1490"/>
  <c r="H1489"/>
  <c r="J401"/>
  <c r="R401"/>
  <c r="R629"/>
  <c r="H628"/>
  <c r="H618" s="1"/>
  <c r="J629"/>
  <c r="H1455"/>
  <c r="J1456"/>
  <c r="R1456"/>
  <c r="S731"/>
  <c r="S1549"/>
  <c r="J1607"/>
  <c r="R1607"/>
  <c r="R1128"/>
  <c r="J1128"/>
  <c r="S724"/>
  <c r="H1513"/>
  <c r="H1506" s="1"/>
  <c r="R1514"/>
  <c r="J1514"/>
  <c r="R1344"/>
  <c r="J1344"/>
  <c r="H1343"/>
  <c r="S1432"/>
  <c r="S595"/>
  <c r="R115"/>
  <c r="J115"/>
  <c r="T922"/>
  <c r="T912"/>
  <c r="T583"/>
  <c r="S1420"/>
  <c r="T1401"/>
  <c r="R1144"/>
  <c r="J1144"/>
  <c r="H1143"/>
  <c r="T1144"/>
  <c r="T1250"/>
  <c r="R1564"/>
  <c r="J1564"/>
  <c r="H1563"/>
  <c r="S1402"/>
  <c r="H905"/>
  <c r="R906"/>
  <c r="J906"/>
  <c r="S1513"/>
  <c r="T649"/>
  <c r="R197"/>
  <c r="J197"/>
  <c r="T1628"/>
  <c r="T1431"/>
  <c r="T687"/>
  <c r="H913"/>
  <c r="R914"/>
  <c r="J914"/>
  <c r="R561"/>
  <c r="J561"/>
  <c r="S1410"/>
  <c r="H1374"/>
  <c r="R1375"/>
  <c r="J1375"/>
  <c r="H710"/>
  <c r="R711"/>
  <c r="J711"/>
  <c r="T475"/>
  <c r="T508"/>
  <c r="T57"/>
  <c r="T1738"/>
  <c r="H1813"/>
  <c r="R1814"/>
  <c r="J1814"/>
  <c r="S1563"/>
  <c r="S1654"/>
  <c r="T1128"/>
  <c r="H1122"/>
  <c r="R1123"/>
  <c r="J1123"/>
  <c r="T1695"/>
  <c r="T1440"/>
  <c r="S1239"/>
  <c r="S79"/>
  <c r="R1653"/>
  <c r="J1653"/>
  <c r="H1652"/>
  <c r="S1343"/>
  <c r="S1325"/>
  <c r="T562"/>
  <c r="H1694"/>
  <c r="R1695"/>
  <c r="J1695"/>
  <c r="S1290"/>
  <c r="S1251"/>
  <c r="S1143"/>
  <c r="S569"/>
  <c r="S64"/>
  <c r="H172"/>
  <c r="R173"/>
  <c r="J173"/>
  <c r="S1508"/>
  <c r="T1317"/>
  <c r="T1172"/>
  <c r="J1250"/>
  <c r="H1249"/>
  <c r="R1250"/>
  <c r="S1474"/>
  <c r="R687"/>
  <c r="J687"/>
  <c r="H686"/>
  <c r="T595"/>
  <c r="S116"/>
  <c r="S922"/>
  <c r="T122"/>
  <c r="T1771"/>
  <c r="J1467"/>
  <c r="H1466"/>
  <c r="R1467"/>
  <c r="T1289"/>
  <c r="S1087"/>
  <c r="T636"/>
  <c r="R1728"/>
  <c r="J1728"/>
  <c r="H1727"/>
  <c r="S1481"/>
  <c r="S1076"/>
  <c r="R501"/>
  <c r="J501"/>
  <c r="H500"/>
  <c r="S1375"/>
  <c r="T1240"/>
  <c r="R1720"/>
  <c r="J1720"/>
  <c r="H1719"/>
  <c r="S1363"/>
  <c r="T1468"/>
  <c r="T723"/>
  <c r="S620"/>
  <c r="T1575"/>
  <c r="R1431"/>
  <c r="J1431"/>
  <c r="H1430"/>
  <c r="T1137"/>
  <c r="R1065"/>
  <c r="J1065"/>
  <c r="J1258"/>
  <c r="H1257"/>
  <c r="R1258"/>
  <c r="S1737"/>
  <c r="R731"/>
  <c r="J731"/>
  <c r="T540"/>
  <c r="R636"/>
  <c r="J636"/>
  <c r="H635"/>
  <c r="T386"/>
  <c r="R1614"/>
  <c r="J1614"/>
  <c r="H1613"/>
  <c r="T1514"/>
  <c r="T1334"/>
  <c r="S58"/>
  <c r="S1197"/>
  <c r="T71"/>
  <c r="T172"/>
  <c r="H1556"/>
  <c r="R1557"/>
  <c r="J1557"/>
  <c r="S710"/>
  <c r="T619"/>
  <c r="T494"/>
  <c r="S1501"/>
  <c r="S1575"/>
  <c r="S1054"/>
  <c r="S70"/>
  <c r="R576"/>
  <c r="J576"/>
  <c r="H575"/>
  <c r="S605"/>
  <c r="T178"/>
  <c r="S91"/>
  <c r="T1548"/>
  <c r="H1361"/>
  <c r="R1362"/>
  <c r="J1362"/>
  <c r="S1614"/>
  <c r="T1488"/>
  <c r="R556"/>
  <c r="J556"/>
  <c r="S255"/>
  <c r="S1490"/>
  <c r="H1171"/>
  <c r="R1172"/>
  <c r="J1172"/>
  <c r="T1743"/>
  <c r="R1771"/>
  <c r="J1771"/>
  <c r="J1278"/>
  <c r="H1277"/>
  <c r="R1278"/>
  <c r="S635"/>
  <c r="T203"/>
  <c r="R1324"/>
  <c r="J1324"/>
  <c r="H1323"/>
  <c r="T1666"/>
  <c r="R1355"/>
  <c r="J1355"/>
  <c r="R1448"/>
  <c r="J1448"/>
  <c r="R1165"/>
  <c r="J1165"/>
  <c r="H1164"/>
  <c r="S1711"/>
  <c r="H1737"/>
  <c r="R1738"/>
  <c r="J1738"/>
  <c r="T1278"/>
  <c r="T1467"/>
  <c r="R1048"/>
  <c r="J1048"/>
  <c r="T1165"/>
  <c r="T1613"/>
  <c r="S1166"/>
  <c r="T594"/>
  <c r="H263"/>
  <c r="R264"/>
  <c r="J264"/>
  <c r="J1744"/>
  <c r="H1743"/>
  <c r="R1744"/>
  <c r="R1289"/>
  <c r="J1289"/>
  <c r="S1456"/>
  <c r="T569"/>
  <c r="T1645"/>
  <c r="T1065"/>
  <c r="S1122"/>
  <c r="S655"/>
  <c r="S271"/>
  <c r="S495"/>
  <c r="T334"/>
  <c r="R71"/>
  <c r="J71"/>
  <c r="H70"/>
  <c r="R193"/>
  <c r="J193"/>
  <c r="S197"/>
  <c r="T1728"/>
  <c r="S1667"/>
  <c r="R1712"/>
  <c r="J1712"/>
  <c r="H1711"/>
  <c r="S1270"/>
  <c r="S610"/>
  <c r="S687"/>
  <c r="S1232"/>
  <c r="S1259"/>
  <c r="T1507"/>
  <c r="S905"/>
  <c r="S600"/>
  <c r="R57"/>
  <c r="J57"/>
  <c r="T1814"/>
  <c r="R1334"/>
  <c r="J1334"/>
  <c r="S1277"/>
  <c r="T1324"/>
  <c r="S1129"/>
  <c r="T516"/>
  <c r="S650"/>
  <c r="S137"/>
  <c r="T1421"/>
  <c r="J619"/>
  <c r="R619"/>
  <c r="T131"/>
  <c r="R1548"/>
  <c r="J1548"/>
  <c r="T1355"/>
  <c r="H1054"/>
  <c r="R1055"/>
  <c r="J1055"/>
  <c r="T1055"/>
  <c r="R655"/>
  <c r="J655"/>
  <c r="S1171"/>
  <c r="S575"/>
  <c r="R724"/>
  <c r="J724"/>
  <c r="H723"/>
  <c r="R1507"/>
  <c r="J1507"/>
  <c r="S1645"/>
  <c r="R1482"/>
  <c r="J1482"/>
  <c r="H1481"/>
  <c r="T1375"/>
  <c r="T1258"/>
  <c r="R1076"/>
  <c r="J1076"/>
  <c r="T1720"/>
  <c r="R1401"/>
  <c r="J1401"/>
  <c r="H1400"/>
  <c r="T1223"/>
  <c r="R1575"/>
  <c r="J1575"/>
  <c r="H1574"/>
  <c r="T1608"/>
  <c r="S1469"/>
  <c r="R1149"/>
  <c r="J1149"/>
  <c r="H1196"/>
  <c r="R1197"/>
  <c r="J1197"/>
  <c r="H1316"/>
  <c r="R1317"/>
  <c r="J1317"/>
  <c r="T1123"/>
  <c r="J1240"/>
  <c r="R1240"/>
  <c r="H1239"/>
  <c r="S123"/>
  <c r="T655"/>
  <c r="R1628"/>
  <c r="J1628"/>
  <c r="H1627"/>
  <c r="T711"/>
  <c r="S1704"/>
  <c r="H1064"/>
  <c r="R1071"/>
  <c r="J1071"/>
  <c r="T1087"/>
  <c r="T65"/>
  <c r="H79"/>
  <c r="R80"/>
  <c r="J80"/>
  <c r="S1727"/>
  <c r="S1224"/>
  <c r="H921"/>
  <c r="R922"/>
  <c r="J922"/>
  <c r="T1557"/>
  <c r="T1653"/>
  <c r="S1439"/>
  <c r="S500"/>
  <c r="S172"/>
  <c r="S583"/>
  <c r="H64"/>
  <c r="R65"/>
  <c r="J65"/>
  <c r="S1744"/>
  <c r="S1694"/>
  <c r="S1814"/>
  <c r="S1627"/>
  <c r="T1455"/>
  <c r="S998"/>
  <c r="T1712"/>
  <c r="R1223"/>
  <c r="J1223"/>
  <c r="H1222"/>
  <c r="R516"/>
  <c r="J516"/>
  <c r="H515"/>
  <c r="T90"/>
  <c r="J1666"/>
  <c r="H1665"/>
  <c r="R1666"/>
  <c r="S1771"/>
  <c r="S1556"/>
  <c r="R551"/>
  <c r="J551"/>
  <c r="H545"/>
  <c r="T629"/>
  <c r="S1316"/>
  <c r="R998"/>
  <c r="J998"/>
  <c r="T1482"/>
  <c r="T1197"/>
  <c r="R611"/>
  <c r="J611"/>
  <c r="H610"/>
  <c r="R227"/>
  <c r="J227"/>
  <c r="H226"/>
  <c r="S132"/>
  <c r="T998"/>
  <c r="S545"/>
  <c r="S227"/>
  <c r="S1764"/>
  <c r="S1719"/>
  <c r="T1564"/>
  <c r="T1362"/>
  <c r="T1048"/>
  <c r="H1645"/>
  <c r="R1646"/>
  <c r="J1646"/>
  <c r="S1136"/>
  <c r="S203"/>
  <c r="T1344"/>
  <c r="H1136"/>
  <c r="R1137"/>
  <c r="J1137"/>
  <c r="S515"/>
  <c r="T1149"/>
  <c r="H255"/>
  <c r="R256"/>
  <c r="J256"/>
  <c r="R546"/>
  <c r="J546"/>
  <c r="R1440"/>
  <c r="J1440"/>
  <c r="H1439"/>
  <c r="R1421"/>
  <c r="J1421"/>
  <c r="H1420"/>
  <c r="S1795"/>
  <c r="R1468"/>
  <c r="J1468"/>
  <c r="S913"/>
  <c r="T80"/>
  <c r="R431" l="1"/>
  <c r="J431"/>
  <c r="H359"/>
  <c r="R359" s="1"/>
  <c r="R90"/>
  <c r="J137"/>
  <c r="J868"/>
  <c r="J407"/>
  <c r="R360"/>
  <c r="J752"/>
  <c r="H406"/>
  <c r="J406" s="1"/>
  <c r="R456"/>
  <c r="H455"/>
  <c r="J456"/>
  <c r="R21"/>
  <c r="J21"/>
  <c r="R862"/>
  <c r="J862"/>
  <c r="R341"/>
  <c r="J341"/>
  <c r="H340"/>
  <c r="R494"/>
  <c r="J494"/>
  <c r="J774"/>
  <c r="R774"/>
  <c r="R818"/>
  <c r="H817"/>
  <c r="J818"/>
  <c r="R780"/>
  <c r="H773"/>
  <c r="J780"/>
  <c r="R294"/>
  <c r="H293"/>
  <c r="J294"/>
  <c r="J874"/>
  <c r="R874"/>
  <c r="J810"/>
  <c r="R810"/>
  <c r="R463"/>
  <c r="H462"/>
  <c r="J463"/>
  <c r="R474"/>
  <c r="J474"/>
  <c r="J880"/>
  <c r="R880"/>
  <c r="J122"/>
  <c r="R122"/>
  <c r="R312"/>
  <c r="J312"/>
  <c r="J628"/>
  <c r="R628"/>
  <c r="R430"/>
  <c r="J430"/>
  <c r="H1488"/>
  <c r="J1489"/>
  <c r="R1489"/>
  <c r="J131"/>
  <c r="R131"/>
  <c r="R406"/>
  <c r="R384"/>
  <c r="J384"/>
  <c r="R1455"/>
  <c r="H1454"/>
  <c r="J1455"/>
  <c r="R594"/>
  <c r="J594"/>
  <c r="R375"/>
  <c r="H374"/>
  <c r="J375"/>
  <c r="R280"/>
  <c r="H279"/>
  <c r="J280"/>
  <c r="R422"/>
  <c r="H421"/>
  <c r="J422"/>
  <c r="S634"/>
  <c r="T618"/>
  <c r="J1420"/>
  <c r="H1419"/>
  <c r="R1420"/>
  <c r="T1361"/>
  <c r="S131"/>
  <c r="R610"/>
  <c r="J610"/>
  <c r="H581"/>
  <c r="T1481"/>
  <c r="S1438"/>
  <c r="R79"/>
  <c r="J79"/>
  <c r="R1064"/>
  <c r="J1064"/>
  <c r="H1063"/>
  <c r="J1481"/>
  <c r="H1480"/>
  <c r="R1481"/>
  <c r="S1128"/>
  <c r="T1813"/>
  <c r="T1506"/>
  <c r="S1666"/>
  <c r="S494"/>
  <c r="T1644"/>
  <c r="S1165"/>
  <c r="T1466"/>
  <c r="R1737"/>
  <c r="J1737"/>
  <c r="H1736"/>
  <c r="J1164"/>
  <c r="R1164"/>
  <c r="T1665"/>
  <c r="R1361"/>
  <c r="J1361"/>
  <c r="H1360"/>
  <c r="S594"/>
  <c r="S709"/>
  <c r="T70"/>
  <c r="S57"/>
  <c r="T385"/>
  <c r="R1257"/>
  <c r="J1257"/>
  <c r="T1136"/>
  <c r="J1719"/>
  <c r="H1718"/>
  <c r="H1717" s="1"/>
  <c r="R1719"/>
  <c r="J1727"/>
  <c r="H1726"/>
  <c r="R1727"/>
  <c r="T635"/>
  <c r="R1466"/>
  <c r="J1466"/>
  <c r="S921"/>
  <c r="T1171"/>
  <c r="S1507"/>
  <c r="S1142"/>
  <c r="S1289"/>
  <c r="T1694"/>
  <c r="R1813"/>
  <c r="J1813"/>
  <c r="H1812"/>
  <c r="T474"/>
  <c r="R1374"/>
  <c r="J1374"/>
  <c r="H1373"/>
  <c r="T686"/>
  <c r="T1627"/>
  <c r="S1401"/>
  <c r="S1419"/>
  <c r="T911"/>
  <c r="R1513"/>
  <c r="J1513"/>
  <c r="S1548"/>
  <c r="S912"/>
  <c r="J1439"/>
  <c r="H1438"/>
  <c r="H1429" s="1"/>
  <c r="R1439"/>
  <c r="S226"/>
  <c r="T1196"/>
  <c r="S1743"/>
  <c r="R64"/>
  <c r="J64"/>
  <c r="R921"/>
  <c r="J921"/>
  <c r="H920"/>
  <c r="S1726"/>
  <c r="S1064"/>
  <c r="T710"/>
  <c r="T1719"/>
  <c r="R1054"/>
  <c r="J1054"/>
  <c r="H1053"/>
  <c r="R618"/>
  <c r="J618"/>
  <c r="T1420"/>
  <c r="T515"/>
  <c r="S686"/>
  <c r="R1743"/>
  <c r="J1743"/>
  <c r="R263"/>
  <c r="J263"/>
  <c r="T1277"/>
  <c r="R1277"/>
  <c r="H1276"/>
  <c r="J1277"/>
  <c r="S1489"/>
  <c r="J575"/>
  <c r="R575"/>
  <c r="S63"/>
  <c r="S1053"/>
  <c r="R1556"/>
  <c r="J1556"/>
  <c r="H1555"/>
  <c r="R635"/>
  <c r="J635"/>
  <c r="H634"/>
  <c r="J1430"/>
  <c r="R1430"/>
  <c r="T1574"/>
  <c r="T1239"/>
  <c r="S1374"/>
  <c r="R686"/>
  <c r="J686"/>
  <c r="H685"/>
  <c r="T1316"/>
  <c r="R172"/>
  <c r="J172"/>
  <c r="H121"/>
  <c r="S1250"/>
  <c r="R1694"/>
  <c r="J1694"/>
  <c r="H1693"/>
  <c r="S1238"/>
  <c r="T1439"/>
  <c r="S1562"/>
  <c r="R913"/>
  <c r="J913"/>
  <c r="H912"/>
  <c r="T1400"/>
  <c r="T582"/>
  <c r="J1343"/>
  <c r="H1342"/>
  <c r="R1343"/>
  <c r="S723"/>
  <c r="T79"/>
  <c r="R255"/>
  <c r="J255"/>
  <c r="R1136"/>
  <c r="J1136"/>
  <c r="H1135"/>
  <c r="S1135"/>
  <c r="S1718"/>
  <c r="T628"/>
  <c r="S1555"/>
  <c r="R1665"/>
  <c r="J1665"/>
  <c r="J515"/>
  <c r="H514"/>
  <c r="R515"/>
  <c r="T1711"/>
  <c r="T1454"/>
  <c r="S1813"/>
  <c r="S1693"/>
  <c r="S473"/>
  <c r="T1556"/>
  <c r="S1223"/>
  <c r="J1627"/>
  <c r="R1627"/>
  <c r="R1239"/>
  <c r="J1239"/>
  <c r="H1238"/>
  <c r="R1316"/>
  <c r="J1316"/>
  <c r="H1315"/>
  <c r="S1468"/>
  <c r="R1574"/>
  <c r="J1574"/>
  <c r="H1573"/>
  <c r="J1400"/>
  <c r="R1400"/>
  <c r="T1257"/>
  <c r="J1506"/>
  <c r="R1506"/>
  <c r="T1054"/>
  <c r="S649"/>
  <c r="S1276"/>
  <c r="J70"/>
  <c r="R70"/>
  <c r="H63"/>
  <c r="H20" s="1"/>
  <c r="T293"/>
  <c r="S1455"/>
  <c r="J1323"/>
  <c r="H1322"/>
  <c r="R1323"/>
  <c r="S1574"/>
  <c r="S1196"/>
  <c r="T1513"/>
  <c r="T722"/>
  <c r="T121"/>
  <c r="S115"/>
  <c r="H1248"/>
  <c r="R1249"/>
  <c r="J1249"/>
  <c r="S1342"/>
  <c r="S1653"/>
  <c r="J1143"/>
  <c r="H1142"/>
  <c r="R1143"/>
  <c r="S1431"/>
  <c r="T1064"/>
  <c r="S514"/>
  <c r="T1343"/>
  <c r="R1645"/>
  <c r="J1645"/>
  <c r="H1644"/>
  <c r="T1563"/>
  <c r="J226"/>
  <c r="H225"/>
  <c r="R226"/>
  <c r="S1315"/>
  <c r="J545"/>
  <c r="R545"/>
  <c r="J1222"/>
  <c r="R1222"/>
  <c r="S582"/>
  <c r="T1652"/>
  <c r="T64"/>
  <c r="S122"/>
  <c r="T1122"/>
  <c r="R1196"/>
  <c r="J1196"/>
  <c r="H1195"/>
  <c r="T1607"/>
  <c r="T1222"/>
  <c r="T1374"/>
  <c r="S1644"/>
  <c r="R723"/>
  <c r="J723"/>
  <c r="H722"/>
  <c r="T1323"/>
  <c r="S904"/>
  <c r="S1258"/>
  <c r="J1711"/>
  <c r="H1710"/>
  <c r="R1711"/>
  <c r="T1727"/>
  <c r="T1164"/>
  <c r="S1710"/>
  <c r="R1171"/>
  <c r="J1171"/>
  <c r="S1613"/>
  <c r="S90"/>
  <c r="R1613"/>
  <c r="J1613"/>
  <c r="S619"/>
  <c r="S1362"/>
  <c r="J500"/>
  <c r="R500"/>
  <c r="H473"/>
  <c r="S1480"/>
  <c r="T561"/>
  <c r="S1324"/>
  <c r="J1652"/>
  <c r="H1651"/>
  <c r="R1652"/>
  <c r="R1122"/>
  <c r="J1122"/>
  <c r="H1121"/>
  <c r="T1737"/>
  <c r="R710"/>
  <c r="J710"/>
  <c r="H709"/>
  <c r="T1430"/>
  <c r="R905"/>
  <c r="J905"/>
  <c r="H904"/>
  <c r="J1563"/>
  <c r="H1562"/>
  <c r="R1563"/>
  <c r="T1249"/>
  <c r="T1143"/>
  <c r="T921"/>
  <c r="J359" l="1"/>
  <c r="H383"/>
  <c r="J383" s="1"/>
  <c r="R455"/>
  <c r="H454"/>
  <c r="J455"/>
  <c r="R20"/>
  <c r="J20"/>
  <c r="H339"/>
  <c r="R340"/>
  <c r="J340"/>
  <c r="R773"/>
  <c r="J773"/>
  <c r="R817"/>
  <c r="J817"/>
  <c r="H816"/>
  <c r="R462"/>
  <c r="J462"/>
  <c r="R293"/>
  <c r="H292"/>
  <c r="J293"/>
  <c r="R421"/>
  <c r="J421"/>
  <c r="R279"/>
  <c r="H271"/>
  <c r="J279"/>
  <c r="H1453"/>
  <c r="J1454"/>
  <c r="R1454"/>
  <c r="R1488"/>
  <c r="J1488"/>
  <c r="R374"/>
  <c r="H373"/>
  <c r="J374"/>
  <c r="S472"/>
  <c r="T78"/>
  <c r="T1142"/>
  <c r="T1248"/>
  <c r="T1429"/>
  <c r="S78"/>
  <c r="J722"/>
  <c r="H721"/>
  <c r="R722"/>
  <c r="T1651"/>
  <c r="R225"/>
  <c r="J225"/>
  <c r="T1342"/>
  <c r="S1467"/>
  <c r="T721"/>
  <c r="S1573"/>
  <c r="R1322"/>
  <c r="J1322"/>
  <c r="R63"/>
  <c r="J63"/>
  <c r="S1275"/>
  <c r="T1453"/>
  <c r="R1693"/>
  <c r="J1693"/>
  <c r="H1692"/>
  <c r="S1249"/>
  <c r="J685"/>
  <c r="H684"/>
  <c r="R685"/>
  <c r="R1555"/>
  <c r="J1555"/>
  <c r="H1554"/>
  <c r="T1419"/>
  <c r="T1718"/>
  <c r="T709"/>
  <c r="S1063"/>
  <c r="R920"/>
  <c r="J920"/>
  <c r="H919"/>
  <c r="T1195"/>
  <c r="S911"/>
  <c r="T685"/>
  <c r="R1718"/>
  <c r="J1718"/>
  <c r="T63"/>
  <c r="H1479"/>
  <c r="R1480"/>
  <c r="J1480"/>
  <c r="T1360"/>
  <c r="R1562"/>
  <c r="J1562"/>
  <c r="R709"/>
  <c r="J709"/>
  <c r="T1736"/>
  <c r="S1323"/>
  <c r="R473"/>
  <c r="J473"/>
  <c r="H472"/>
  <c r="S1361"/>
  <c r="S1643"/>
  <c r="T1373"/>
  <c r="S121"/>
  <c r="S1652"/>
  <c r="J1248"/>
  <c r="R1248"/>
  <c r="S1195"/>
  <c r="T292"/>
  <c r="S1812"/>
  <c r="T1710"/>
  <c r="R514"/>
  <c r="J514"/>
  <c r="S1134"/>
  <c r="S1373"/>
  <c r="R1429"/>
  <c r="J1429"/>
  <c r="S1488"/>
  <c r="S1121"/>
  <c r="S1418"/>
  <c r="R1812"/>
  <c r="J1812"/>
  <c r="H1811"/>
  <c r="T1693"/>
  <c r="T634"/>
  <c r="T1135"/>
  <c r="T384"/>
  <c r="R1360"/>
  <c r="J1360"/>
  <c r="R1736"/>
  <c r="J1736"/>
  <c r="H1735"/>
  <c r="T1812"/>
  <c r="T1480"/>
  <c r="H1418"/>
  <c r="R1419"/>
  <c r="J1419"/>
  <c r="T920"/>
  <c r="S1709"/>
  <c r="S903"/>
  <c r="R1717"/>
  <c r="J1717"/>
  <c r="T1562"/>
  <c r="T1063"/>
  <c r="S1333"/>
  <c r="S1454"/>
  <c r="R1315"/>
  <c r="J1315"/>
  <c r="H1288"/>
  <c r="S1222"/>
  <c r="T1555"/>
  <c r="S1692"/>
  <c r="R1135"/>
  <c r="J1135"/>
  <c r="H1134"/>
  <c r="S722"/>
  <c r="R1342"/>
  <c r="J1342"/>
  <c r="H1333"/>
  <c r="T1438"/>
  <c r="J121"/>
  <c r="R121"/>
  <c r="H78"/>
  <c r="T1315"/>
  <c r="S685"/>
  <c r="S1725"/>
  <c r="S225"/>
  <c r="R1438"/>
  <c r="J1438"/>
  <c r="S1506"/>
  <c r="T1643"/>
  <c r="S1665"/>
  <c r="R1063"/>
  <c r="J1063"/>
  <c r="R581"/>
  <c r="J581"/>
  <c r="R904"/>
  <c r="J904"/>
  <c r="H903"/>
  <c r="R1121"/>
  <c r="J1121"/>
  <c r="H1120"/>
  <c r="R1651"/>
  <c r="J1651"/>
  <c r="S1479"/>
  <c r="S618"/>
  <c r="T1726"/>
  <c r="H1709"/>
  <c r="R1710"/>
  <c r="J1710"/>
  <c r="S1257"/>
  <c r="T1322"/>
  <c r="R1195"/>
  <c r="J1195"/>
  <c r="T1121"/>
  <c r="S581"/>
  <c r="R1644"/>
  <c r="J1644"/>
  <c r="H1643"/>
  <c r="S1430"/>
  <c r="R1142"/>
  <c r="J1142"/>
  <c r="T1053"/>
  <c r="J1573"/>
  <c r="R1573"/>
  <c r="R1238"/>
  <c r="J1238"/>
  <c r="H1237"/>
  <c r="S1736"/>
  <c r="T581"/>
  <c r="R912"/>
  <c r="J912"/>
  <c r="H911"/>
  <c r="S1237"/>
  <c r="T1238"/>
  <c r="T1573"/>
  <c r="J634"/>
  <c r="R634"/>
  <c r="J1276"/>
  <c r="H1275"/>
  <c r="R1276"/>
  <c r="T1276"/>
  <c r="T514"/>
  <c r="R1053"/>
  <c r="J1053"/>
  <c r="S1400"/>
  <c r="R1373"/>
  <c r="J1373"/>
  <c r="T473"/>
  <c r="S1288"/>
  <c r="S920"/>
  <c r="H1725"/>
  <c r="R1726"/>
  <c r="J1726"/>
  <c r="S1164"/>
  <c r="H382" l="1"/>
  <c r="J382" s="1"/>
  <c r="R383"/>
  <c r="R454"/>
  <c r="J454"/>
  <c r="H429"/>
  <c r="H708"/>
  <c r="J708" s="1"/>
  <c r="H1372"/>
  <c r="J1372" s="1"/>
  <c r="R339"/>
  <c r="J339"/>
  <c r="J292"/>
  <c r="R292"/>
  <c r="J816"/>
  <c r="R816"/>
  <c r="J1453"/>
  <c r="R1453"/>
  <c r="R373"/>
  <c r="J373"/>
  <c r="H291"/>
  <c r="R271"/>
  <c r="J271"/>
  <c r="T1194"/>
  <c r="T1717"/>
  <c r="R1725"/>
  <c r="J1725"/>
  <c r="S1287"/>
  <c r="T1275"/>
  <c r="T1725"/>
  <c r="J903"/>
  <c r="R903"/>
  <c r="S1664"/>
  <c r="S684"/>
  <c r="T1554"/>
  <c r="T1811"/>
  <c r="T383"/>
  <c r="T1692"/>
  <c r="T1709"/>
  <c r="S1194"/>
  <c r="T1372"/>
  <c r="S1554"/>
  <c r="T708"/>
  <c r="R1275"/>
  <c r="J1275"/>
  <c r="T1237"/>
  <c r="S1735"/>
  <c r="S1429"/>
  <c r="R1709"/>
  <c r="J1709"/>
  <c r="T1288"/>
  <c r="J1333"/>
  <c r="R1333"/>
  <c r="J1288"/>
  <c r="H1287"/>
  <c r="R1288"/>
  <c r="T919"/>
  <c r="T1479"/>
  <c r="T1134"/>
  <c r="S1811"/>
  <c r="T1418"/>
  <c r="J1692"/>
  <c r="R1692"/>
  <c r="H1664"/>
  <c r="J911"/>
  <c r="R911"/>
  <c r="J1237"/>
  <c r="R1237"/>
  <c r="J1643"/>
  <c r="R1643"/>
  <c r="R78"/>
  <c r="J78"/>
  <c r="H77"/>
  <c r="S721"/>
  <c r="S1453"/>
  <c r="R1418"/>
  <c r="J1418"/>
  <c r="S1120"/>
  <c r="J472"/>
  <c r="H471"/>
  <c r="R472"/>
  <c r="T1735"/>
  <c r="S1717"/>
  <c r="J1554"/>
  <c r="R1554"/>
  <c r="R684"/>
  <c r="J684"/>
  <c r="S1466"/>
  <c r="S77"/>
  <c r="S471"/>
  <c r="H1194"/>
  <c r="S919"/>
  <c r="T472"/>
  <c r="T1120"/>
  <c r="J1120"/>
  <c r="H1119"/>
  <c r="R1120"/>
  <c r="J1134"/>
  <c r="R1134"/>
  <c r="J1735"/>
  <c r="H1734"/>
  <c r="R1735"/>
  <c r="J1811"/>
  <c r="R1811"/>
  <c r="T291"/>
  <c r="S1651"/>
  <c r="S1360"/>
  <c r="S1322"/>
  <c r="R1479"/>
  <c r="J1479"/>
  <c r="H1465"/>
  <c r="T684"/>
  <c r="J919"/>
  <c r="H902"/>
  <c r="R919"/>
  <c r="S1248"/>
  <c r="T1333"/>
  <c r="R721"/>
  <c r="J721"/>
  <c r="T77"/>
  <c r="R382" l="1"/>
  <c r="R708"/>
  <c r="J429"/>
  <c r="R429"/>
  <c r="R1372"/>
  <c r="H1831"/>
  <c r="H1846" s="1"/>
  <c r="R291"/>
  <c r="J291"/>
  <c r="R1734"/>
  <c r="J1734"/>
  <c r="J1194"/>
  <c r="R1194"/>
  <c r="J1664"/>
  <c r="R1664"/>
  <c r="T382"/>
  <c r="T1119"/>
  <c r="S1119"/>
  <c r="T1465"/>
  <c r="R902"/>
  <c r="J902"/>
  <c r="R1465"/>
  <c r="J1465"/>
  <c r="T471"/>
  <c r="S1465"/>
  <c r="T1734"/>
  <c r="R471"/>
  <c r="J471"/>
  <c r="S708"/>
  <c r="T902"/>
  <c r="R1287"/>
  <c r="J1287"/>
  <c r="T1287"/>
  <c r="S1372"/>
  <c r="R1119"/>
  <c r="J1119"/>
  <c r="S902"/>
  <c r="J77"/>
  <c r="R77"/>
  <c r="S1734"/>
  <c r="T1664"/>
  <c r="R1831" l="1"/>
  <c r="J1831"/>
  <c r="T1831"/>
  <c r="S1831"/>
</calcChain>
</file>

<file path=xl/sharedStrings.xml><?xml version="1.0" encoding="utf-8"?>
<sst xmlns="http://schemas.openxmlformats.org/spreadsheetml/2006/main" count="10785" uniqueCount="1046">
  <si>
    <t xml:space="preserve"> (тыс. руб.)</t>
  </si>
  <si>
    <t>РЗ</t>
  </si>
  <si>
    <t>ПР</t>
  </si>
  <si>
    <t>ЦСР</t>
  </si>
  <si>
    <t>ВР</t>
  </si>
  <si>
    <t>4</t>
  </si>
  <si>
    <t xml:space="preserve">Ставропольская городская Дума </t>
  </si>
  <si>
    <t>600</t>
  </si>
  <si>
    <t>00</t>
  </si>
  <si>
    <t>00 0 00 00000</t>
  </si>
  <si>
    <t>000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</si>
  <si>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</si>
  <si>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</si>
  <si>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</si>
  <si>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</si>
  <si>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Ставропольской городской Думы</t>
  </si>
  <si>
    <t>70 0 00 00000</t>
  </si>
  <si>
    <t>Непрограммные расходы в рамках обеспечения деятельности Ставропольской городской Думы</t>
  </si>
  <si>
    <t>70 1 00 00000</t>
  </si>
  <si>
    <t>Расходы на обеспечение функций органов местного самоуправления города Ставрополя</t>
  </si>
  <si>
    <t>70 1 00 10010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</si>
  <si>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</si>
  <si>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</si>
  <si>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</si>
  <si>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</si>
  <si>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</si>
  <si>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</si>
  <si>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</si>
  <si>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</si>
  <si>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</si>
  <si>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</si>
  <si>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</si>
  <si>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</si>
  <si>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</si>
  <si>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</si>
  <si>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</si>
  <si>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</si>
  <si>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</si>
  <si>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</si>
  <si>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Расходы на выплаты по оплате труда работников органов местного самоуправления города Ставрополя</t>
  </si>
  <si>
    <t>70 1 00 10020</t>
  </si>
  <si>
    <t>Фонд оплаты труда государственных (муниципальных) органов</t>
  </si>
  <si>
    <t>121</t>
  </si>
  <si>
    <t>Председатель представительного органа муниципального образования</t>
  </si>
  <si>
    <t>70 2 00 00000</t>
  </si>
  <si>
    <t>70 2 00 10010</t>
  </si>
  <si>
    <t>70 2 00 10020</t>
  </si>
  <si>
    <t>Депутаты представительного органа муниципального образования</t>
  </si>
  <si>
    <t>70 3 00 00000</t>
  </si>
  <si>
    <t>70 3 00 10010</t>
  </si>
  <si>
    <t>70 3 00 10020</t>
  </si>
  <si>
    <t>Другие общегосударственные вопросы</t>
  </si>
  <si>
    <t>13</t>
  </si>
  <si>
    <t>Расходы, предусмотренные на иные цели</t>
  </si>
  <si>
    <t>70 4 00 00000</t>
  </si>
  <si>
    <t>Организация приема и обслуживание официальных лиц и делегаций городов стран дальнего и ближнего зарубежья, регионов Российской Федерации, представителей иностранных посольств и консульств и проведение официальных мероприятий (представительские расходы)</t>
  </si>
  <si>
    <t>70 4 00 20090</t>
  </si>
  <si>
    <t>Средства массовой информации</t>
  </si>
  <si>
    <t>12</t>
  </si>
  <si>
    <t>Телевидение и радиовещание</t>
  </si>
  <si>
    <t>Расходы на оказание информационных услуг средствами массовой информации</t>
  </si>
  <si>
    <t>70 4 00 98710</t>
  </si>
  <si>
    <t>Периодическая печать и издательства</t>
  </si>
  <si>
    <t>02</t>
  </si>
  <si>
    <t>Администрация города Ставрополя</t>
  </si>
  <si>
    <t>601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</si>
  <si>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</si>
  <si>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администрации города Ставрополя</t>
  </si>
  <si>
    <t>71 0 00 00000</t>
  </si>
  <si>
    <t>Глава муниципального образования</t>
  </si>
  <si>
    <t>71 2 00 00000</t>
  </si>
  <si>
    <t>71 2 00 10010</t>
  </si>
  <si>
    <t>71 2 00 10020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</si>
  <si>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</si>
  <si>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</si>
  <si>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Непрограммные расходы в рамках обеспечения деятельности администрации города Ставрополя</t>
  </si>
  <si>
    <t>71 1 00 00000</t>
  </si>
  <si>
    <t>71 1 00 10010</t>
  </si>
  <si>
    <t>Уплата иных платежей</t>
  </si>
  <si>
    <t>853</t>
  </si>
  <si>
    <t>71 1 00 10020</t>
  </si>
  <si>
    <t>СК</t>
  </si>
  <si>
    <t>Расходы на осуществление переданных государственных полномочий Ставропольского края по формированию, содержанию и использованию Архивного фонда Ставропольского края</t>
  </si>
  <si>
    <t>71 1 00 76630</t>
  </si>
  <si>
    <t>Расходы на осуществление переданных государственных полномочий Ставропольского края по созданию административных комиссий</t>
  </si>
  <si>
    <t>71 1 00 76930</t>
  </si>
  <si>
    <t>Судебная система</t>
  </si>
  <si>
    <t>05</t>
  </si>
  <si>
    <t>Реализация иных функций Ставропольской городской Думы, администрации города Ставрополя, ее отраслевых (функциональных) и территориальных органов</t>
  </si>
  <si>
    <t>98 0 00 00000</t>
  </si>
  <si>
    <t>Иные непрограммные мероприятия</t>
  </si>
  <si>
    <t>98 1 00 00000</t>
  </si>
  <si>
    <t>ФБ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</si>
  <si>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</si>
  <si>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</si>
  <si>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Муниципальная программа «Экономическое развитие города Ставрополя»</t>
  </si>
  <si>
    <t>12 0 00 00000</t>
  </si>
  <si>
    <t>Подпрограмма «Создание благоприятных условий для экономического развития города Ставрополя»</t>
  </si>
  <si>
    <t>12 2 00 00000</t>
  </si>
  <si>
    <t>Основное мероприятие «Развитие международного, межрегионального и межмуниципального сотрудничества города Ставрополя»</t>
  </si>
  <si>
    <t>12 2 03 00000</t>
  </si>
  <si>
    <t>Обеспечение членства в международных, общероссийских и региональных объединениях муниципальных образований (оплата членских взносов)</t>
  </si>
  <si>
    <t>12 2 03 20040</t>
  </si>
  <si>
    <t>12 2 03 20090</t>
  </si>
  <si>
    <t>Муниципальная программа «Развитие муниципальной службы и противодействие коррупции в городе Ставрополе»</t>
  </si>
  <si>
    <t>13 0 00 00000</t>
  </si>
  <si>
    <t>Подпрограмма «Противодействие коррупции в сфере деятельности администрации города Ставрополя и ее органах»</t>
  </si>
  <si>
    <t>13 2 00 00000</t>
  </si>
  <si>
    <t>Основное мероприятие «Профилактика коррупции, антикоррупционное просвещение и пропаганда»</t>
  </si>
  <si>
    <t>13 2 01 00000</t>
  </si>
  <si>
    <t>Расходы на реализацию мероприятий, направленных на противодействие коррупции в сфере деятельности администрации города Ставрополя и ее органов</t>
  </si>
  <si>
    <t>13 2 01 20620</t>
  </si>
  <si>
    <t>Муниципальная программа «Развитие информационного общества, оптимизация и повышение качества предоставления государственных и муниципальных услуг в городе Ставрополе»</t>
  </si>
  <si>
    <t>14 0 00 00000</t>
  </si>
  <si>
    <t>Подпрограмма «Развитие информационного общества в городе Ставрополе»</t>
  </si>
  <si>
    <t>14 1 00 00000</t>
  </si>
  <si>
    <t>Основное мероприятие «Развитие и обеспечение функционирования инфраструктуры информационного общества в городе Ставрополе»</t>
  </si>
  <si>
    <t>14 1 01 00000</t>
  </si>
  <si>
    <t>Расходы на развитие и обеспечение функционирования информационного общества в городе Ставрополе</t>
  </si>
  <si>
    <t>14 1 01 20630</t>
  </si>
  <si>
    <t>Основное мероприятие «Развитие и обеспечение функционирования межведомственного электронного взаимодействия и муниципальных информационных систем»</t>
  </si>
  <si>
    <t>14 1 02 00000</t>
  </si>
  <si>
    <t>14 1 02 20630</t>
  </si>
  <si>
    <t>Подпрограмма «Оптимизация и повышение качества предоставления государственных и муниципальных услуг в городе Ставрополе»</t>
  </si>
  <si>
    <t>14 2 00 00000</t>
  </si>
  <si>
    <t>Основное мероприятие «Организация и предоставление муниципальных услуг в городе Ставрополе в электронном виде»</t>
  </si>
  <si>
    <t>14 2 01 00000</t>
  </si>
  <si>
    <t>Расходы на реализацию мероприятий, направленных на оптимизацию и повышение качества предоставления государственных и муниципальных услуг в городе Ставрополе</t>
  </si>
  <si>
    <t>14 2 01 20710</t>
  </si>
  <si>
    <t>Основное мероприятие «Проведение мониторинга удовлетворенности населения качеством и доступностью государственных и муниципальных услуг, предоставляемых органами местного самоуправления города Ставрополя»</t>
  </si>
  <si>
    <t>14 2 02 00000</t>
  </si>
  <si>
    <t>14 2 02 20710</t>
  </si>
  <si>
    <t>Основное мероприятие «Организация, проведение и участие в семинарах, круглых столах и конференциях по вопросам оптимизации и повышения качества предоставления государственных и муниципальных услуг в городе Ставрополе»</t>
  </si>
  <si>
    <t>14 2 03 00000</t>
  </si>
  <si>
    <t>14 2 03 20710</t>
  </si>
  <si>
    <t>Основное мероприятие «Обеспечение деятельности многофункционального центра предоставления государственных и муниципальных услуг в городе Ставрополе»</t>
  </si>
  <si>
    <t>14 2 04 00000</t>
  </si>
  <si>
    <t>Расходы на обеспечение деятельности (оказание услуг) муниципальных учреждений</t>
  </si>
  <si>
    <t>14 2 04 11010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</si>
  <si>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</si>
  <si>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</si>
  <si>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</si>
  <si>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</si>
  <si>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</si>
  <si>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</si>
  <si>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</si>
  <si>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119</t>
  </si>
  <si>
    <t>Муниципальная программа «Обеспечение безопасности, общественного порядка и профилактика правонарушений в городе Ставрополе»</t>
  </si>
  <si>
    <t>15 0 00 00000</t>
  </si>
  <si>
    <t>Подпрограмма «Безопасный Ставрополь»</t>
  </si>
  <si>
    <t>15 1 00 00000</t>
  </si>
  <si>
    <t>Основное мероприятие «Осуществление мер, направленных на профилактику терроризма и его идеологии, профилактику экстремизма, укрепление межнационального согласия, профилактику межнациональных (межэтнических) конфликтов»</t>
  </si>
  <si>
    <t>15 1 01 00000</t>
  </si>
  <si>
    <t>Расходы на реализацию мероприятий, направленных на повышение уровня безопасности жизнедеятельности города Ставрополя</t>
  </si>
  <si>
    <t>15 1 01 20350</t>
  </si>
  <si>
    <t xml:space="preserve">Подпрограмма «НЕзависимость» </t>
  </si>
  <si>
    <t>15 2 00 00000</t>
  </si>
  <si>
    <t>Основное мероприятие «Мониторинг наркоситуации в городе Ставрополе на основе социологических исследований и статистических данных»</t>
  </si>
  <si>
    <t>15 2 01 00000</t>
  </si>
  <si>
    <t>Расходы на реализацию мероприятий по профилактике незаконного потребления наркотических средств и психотропных веществ, наркомании и снижение их потребления среди подростков и молодежи города Ставрополя</t>
  </si>
  <si>
    <t>15 2 01 20370</t>
  </si>
  <si>
    <t>Основное мероприятие «Профилактика зависимости от наркотических и других психоактивных веществ среди детей и молодежи»</t>
  </si>
  <si>
    <t>15 2 02 00000</t>
  </si>
  <si>
    <t>15 2 02 20370</t>
  </si>
  <si>
    <t>Премии и гранты</t>
  </si>
  <si>
    <t>350</t>
  </si>
  <si>
    <t>Основное мероприятие «Профилактика зависимого (аддиктивного) поведения и пропаганда здорового образа жизни»</t>
  </si>
  <si>
    <t>15 2 03 00000</t>
  </si>
  <si>
    <t>15 2 03 20370</t>
  </si>
  <si>
    <t xml:space="preserve">Подпрограмма «Профилактика правонарушений в городе Ставрополе» </t>
  </si>
  <si>
    <t>15 3 00 00000</t>
  </si>
  <si>
    <t>Основное мероприятие «Организация материально-технического обеспечения деятельности народной дружины города Ставрополя»</t>
  </si>
  <si>
    <t>15 3 03 00000</t>
  </si>
  <si>
    <t>Расходы на организацию материально-технического обеспечения деятельности народной дружины города Ставрополя, в том числе материальное стимулирование ее членов</t>
  </si>
  <si>
    <t>15 3 03 20100</t>
  </si>
  <si>
    <t>Муниципальная программа «Развитие казачества в городе Ставрополе»</t>
  </si>
  <si>
    <t>18 0 00 00000</t>
  </si>
  <si>
    <t>Расходы в рамках реализации муниципальной программы «Развитие казачества в городе Ставрополе»</t>
  </si>
  <si>
    <t>18 Б 00 00000</t>
  </si>
  <si>
    <t>Основное мероприятие «Создание условий для развития казачества, привлечения членов казачьих обществ к несению службы по охране общественного порядка на территории города Ставрополя»</t>
  </si>
  <si>
    <t>18 Б 01 00000</t>
  </si>
  <si>
    <t>Предоставление субсидии казачьим обществам, внесенным в государственный реестр казачьих обществ в Российской Федерации и взявшим на себя обязательства по несению службы в целях обеспечения охраны общественного порядка на территории города Ставрополя, на финансирование расходов, связанных с организацией деятельности народных дружин из числа членов казачьих обществ</t>
  </si>
  <si>
    <t>18 Б 01 60080</t>
  </si>
  <si>
    <t>Субсидии некоммерческим организациям (за исключением государственных (муниципальных) учреждений)</t>
  </si>
  <si>
    <t>630</t>
  </si>
  <si>
    <t>631</t>
  </si>
  <si>
    <t>71 1 00 11010</t>
  </si>
  <si>
    <t>Расходы на выплаты на основании исполнительных листов судебных органов</t>
  </si>
  <si>
    <t>71 1 00 20050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</si>
  <si>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</si>
  <si>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</si>
  <si>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</si>
  <si>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</si>
  <si>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Возмещение расходов, связанных с материальным обеспечением деятельности депутатов Думы Ставропольского края и их помощников в Ставропольском крае</t>
  </si>
  <si>
    <t>98 1 00 76610</t>
  </si>
  <si>
    <t>Национальная экономика</t>
  </si>
  <si>
    <t xml:space="preserve">Другие вопросы в области национальной экономики </t>
  </si>
  <si>
    <t>Подпрограмма «Развитие малого и среднего предпринимательства в городе Ставрополе»</t>
  </si>
  <si>
    <t>12 1 00 00000</t>
  </si>
  <si>
    <t>Основное мероприятие «Финансовая поддержка субъектов малого и среднего предпринимательства в городе Ставрополе»</t>
  </si>
  <si>
    <t>12 1 01 00000</t>
  </si>
  <si>
    <t>Предоставление субсидий субъектам малого и среднего предпринимательства, осуществляющим деятельность на территории города Ставрополя</t>
  </si>
  <si>
    <t>12 1 01 60130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</si>
  <si>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</si>
  <si>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</si>
  <si>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</si>
  <si>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</si>
  <si>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</si>
  <si>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</si>
  <si>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Основное мероприятие «Развитие и обеспечение деятельности инфраструктуры поддержки субъектов малого и среднего предпринимательства в городе Ставрополе»</t>
  </si>
  <si>
    <t>12 1 02 00000</t>
  </si>
  <si>
    <t>Расходы на реализацию мероприятий, направленных на развитие малого и среднего предпринимательства на территории города Ставрополя</t>
  </si>
  <si>
    <t>12 1 02 20480</t>
  </si>
  <si>
    <t>Иные субсидии некоммерческим организациям
(за исключением государственных (муниципальных) учреждений)</t>
  </si>
  <si>
    <t>634</t>
  </si>
  <si>
    <t>Основное мероприятие «Обеспечение благоприятных условий для развития малого и среднего предпринимательства на территории города Ставрополя»</t>
  </si>
  <si>
    <t>12 1 03 00000</t>
  </si>
  <si>
    <t>12 1 03 20480</t>
  </si>
  <si>
    <t>Основное мероприятие «Создание благоприятных условий для развития инвестиционной деятельности»</t>
  </si>
  <si>
    <t>12 2 01 00000</t>
  </si>
  <si>
    <t>Расходы на информирование об инвестиционных возможностях города Ставрополя</t>
  </si>
  <si>
    <t>12 2 01 20650</t>
  </si>
  <si>
    <t>Основное мероприятие «Создание условий для развития туризма на территории города Ставрополя»</t>
  </si>
  <si>
    <t>12 2 02 00000</t>
  </si>
  <si>
    <t>Расходы на повышение туристической привлекательности города Ставрополя, развитие внутреннего и въездного туризма в городе Ставрополе</t>
  </si>
  <si>
    <t>12 2 02 20640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</si>
  <si>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</si>
  <si>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</si>
  <si>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Образование</t>
  </si>
  <si>
    <t>07</t>
  </si>
  <si>
    <t>Профессиональная подготовка, переподготовка и повышение квалификации</t>
  </si>
  <si>
    <t xml:space="preserve">Подпрограмма «Развитие муниципальной службы в городе Ставрополе» </t>
  </si>
  <si>
    <t>13 1 00 00000</t>
  </si>
  <si>
    <t>Основное мероприятие «Создание условий для профессионального развития и подготовки кадров в органах местного самоуправления города Ставрополя»</t>
  </si>
  <si>
    <t>13 1 01 00000</t>
  </si>
  <si>
    <t>Расходы на реализацию мероприятий, направленных на повышение профессионального уровня муниципальных служащих</t>
  </si>
  <si>
    <t>13 1 01 20450</t>
  </si>
  <si>
    <t xml:space="preserve">Культура, кинематография </t>
  </si>
  <si>
    <t>08</t>
  </si>
  <si>
    <t>Культура</t>
  </si>
  <si>
    <t>Муниципальная программа «Культура города Ставрополя»</t>
  </si>
  <si>
    <t>07 0 00 00000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</si>
  <si>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 </t>
  </si>
  <si>
    <t>07 1 00 00000</t>
  </si>
  <si>
    <t>Основное мероприятие «Обеспечение доступности к культурным ценностям и права на участие в культурной жизни для всех групп населения города Ставрополя, популяризация объектов культурного наследия города Ставрополя, формирование имиджа города Ставрополя как культурного центра Ставропольского края»</t>
  </si>
  <si>
    <t>07 1 01 00000</t>
  </si>
  <si>
    <t>Расходы на проведение культурно-массовых мероприятий в городе Ставрополе</t>
  </si>
  <si>
    <t>07 1 01 20060</t>
  </si>
  <si>
    <t>Основное мероприятие «Информирование населения города Ставрополя о деятельности администрации города Ставрополя через средства массовой информации»</t>
  </si>
  <si>
    <t>14 1 03 00000</t>
  </si>
  <si>
    <t>14 1 03 98710</t>
  </si>
  <si>
    <t>Основное мероприятие «Официальное опубликование муниципальных правовых актов города Ставрополя в газете «Вечерний Ставрополь»</t>
  </si>
  <si>
    <t>14 1 04 00000</t>
  </si>
  <si>
    <t>Расходы на официальное опубликование муниципальных правовых актов города Ставрополя в газете «Вечерний Ставрополь»</t>
  </si>
  <si>
    <t>14 1 04 98720</t>
  </si>
  <si>
    <t>Комитет по управлению муниципальным имуществом города Ставрополя</t>
  </si>
  <si>
    <t>602</t>
  </si>
  <si>
    <t>Муниципальная программа  «Управление и распоряжение имуществом, находящимся в муниципальной собственности города Ставрополя, в том числе земельными ресурсами»</t>
  </si>
  <si>
    <t>11 0 00 00000</t>
  </si>
  <si>
    <t>Расходы в рамках реализации муниципальной программы «Управление и распоряжение  имуществом, находящимся в муниципальной собственности города Ставрополя, в том числе земельными ресурсами»</t>
  </si>
  <si>
    <t>11 Б 00 00000</t>
  </si>
  <si>
    <t>Основное мероприятие «Управление и распоряжение объектами недвижимого имущества, находящимися в муниципальной собственности города Ставрополя»</t>
  </si>
  <si>
    <t>11 Б 01 00000</t>
  </si>
  <si>
    <t>Расходы на получение рыночной оценки стоимости недвижимого имущества, находящегося в муниципальной собственности города Ставрополя, и подготовку технической документации на объекты недвижимого имущества</t>
  </si>
  <si>
    <t>11 Б 01 20030</t>
  </si>
  <si>
    <t xml:space="preserve">Расходы на содержание объектов муниципальной казны города Ставрополя в части нежилых помещений </t>
  </si>
  <si>
    <t>11 Б 01 20070</t>
  </si>
  <si>
    <t>Расходы на уплату взносов на капитальный ремонт общего имущества в многоквартирных домах</t>
  </si>
  <si>
    <t>11 Б 01 21120</t>
  </si>
  <si>
    <t>Основное мероприятие «Создание условий для эффективного выполнения полномочий по управлению и распоряжению имуществом, находящимся в муниципальной собственности города Ставрополя, в том числе земельными ресурсами»</t>
  </si>
  <si>
    <t>11 Б 03 00000</t>
  </si>
  <si>
    <t>Расходы на создание условий для эффективного выполнения полномочий по управлению и распоряжению муниципальной собственностью города Ставрополя в области имущественных и земельных отношений</t>
  </si>
  <si>
    <t>11 Б 03 20340</t>
  </si>
  <si>
    <t>Основное мероприятие «Создание условий для обеспечения безопасности граждан в местах массового пребывания людей на территории города Ставрополя»</t>
  </si>
  <si>
    <t>15 1 02 00000</t>
  </si>
  <si>
    <t>15 1 02 20350</t>
  </si>
  <si>
    <t>Обеспечения деятельности комитета по управлению муниципальным имуществом города Ставрополя</t>
  </si>
  <si>
    <t>72 0 00 00000</t>
  </si>
  <si>
    <t>Непрограммные расходы в рамках обеспечения деятельности комитета по управлению муниципальным имуществом города Ставрополя</t>
  </si>
  <si>
    <t>72 1 00 00000</t>
  </si>
  <si>
    <t>72 1 00 10010</t>
  </si>
  <si>
    <t>72 1 00 10020</t>
  </si>
  <si>
    <t>Иные вопросы, связанные с общегосударственным управлением</t>
  </si>
  <si>
    <t>98 1 00 21350</t>
  </si>
  <si>
    <t>Другие вопросы в области национальной экономики</t>
  </si>
  <si>
    <t>Муниципальная программа «Поддержка садоводческих, огороднических и дачных некоммерческих объединений граждан, расположенных на территории города Ставрополя»</t>
  </si>
  <si>
    <t>02 0 00 00000</t>
  </si>
  <si>
    <t>Расходы в рамках реализации муниципальной программы «Поддержка садоводческих, огороднических и дачных некоммерческих объединений граждан, расположенных на территории города Ставрополя»</t>
  </si>
  <si>
    <t>02 Б 00 00000</t>
  </si>
  <si>
    <t>Основное мероприятие «Благоустройство  и инженерное обеспечение территорий садоводческих, огороднических и дачных некоммерческих объединений граждан, расположенных на территории города Ставрополя»</t>
  </si>
  <si>
    <t>02 Б 01 00000</t>
  </si>
  <si>
    <t>Расходы на проведение землеустройства (кадастровых работ) по формированию территорий общего пользования садоводческих, огороднических и дачных некоммерческих объединений граждан, расположенных на территории города Ставрополя</t>
  </si>
  <si>
    <t>02 Б 01 20160</t>
  </si>
  <si>
    <t>Муниципальная программа «Развитие жилищно-коммунального хозяйства, транспортной системы на территории города Ставрополя, благоустройство территории города Ставрополя»</t>
  </si>
  <si>
    <t>04 0 00 00000</t>
  </si>
  <si>
    <t xml:space="preserve">Подпрограмма «Дорожная деятельность и обеспечение безопасности дорожного движения, организация транспортного обслуживания населения на территории города Ставрополя» </t>
  </si>
  <si>
    <t>04 2 00 00000</t>
  </si>
  <si>
    <t>Основное мероприятие «Организация дорожной деятельности в отношении автомобильных дорог общего пользования местного значения в границах города Ставрополя»</t>
  </si>
  <si>
    <t>04 2 02 00000</t>
  </si>
  <si>
    <t>Расходы на приобретение коммунальной техники</t>
  </si>
  <si>
    <t>04 2 02 21470</t>
  </si>
  <si>
    <t>Основное мероприятие «Управление и распоряжение земельными участками, расположенными на территории города Ставрополя»</t>
  </si>
  <si>
    <t>11 Б 02 00000</t>
  </si>
  <si>
    <t>Расходы на проведение кадастровых работ, необходимых для постановки на государственный кадастровый учет земельных участков, расположенных на территории города Ставрополя</t>
  </si>
  <si>
    <t>11 Б 02 20180</t>
  </si>
  <si>
    <t>Жилищно-коммунальное хозяйство</t>
  </si>
  <si>
    <t>Благоустройство</t>
  </si>
  <si>
    <t>Подпрограмма «Формирование современной городской среды на территории города Ставрополя»</t>
  </si>
  <si>
    <t>04 3 00 00000</t>
  </si>
  <si>
    <t>Основное мероприятие «Благоустройство территории города Ставрополя»</t>
  </si>
  <si>
    <t>04 3 04 00000</t>
  </si>
  <si>
    <t>Расходы на приобретение коммунальной техники, райдеров и прицепов тракторных</t>
  </si>
  <si>
    <t>04 3 04 21510</t>
  </si>
  <si>
    <t>Другие вопросы в области жилищно-коммунального хозяйства</t>
  </si>
  <si>
    <t>Снос многоквартирных домов в городе Ставрополе, признанных аварийными и подлежащими сносу (в том числе проектно-сметная документация)</t>
  </si>
  <si>
    <t>98 1 00 20950</t>
  </si>
  <si>
    <t>Социальная политика</t>
  </si>
  <si>
    <t>10</t>
  </si>
  <si>
    <t>Социальное обеспечение населения</t>
  </si>
  <si>
    <t>Муниципальная программа «Обеспечение жильем молодых семей в городе Ставрополе»</t>
  </si>
  <si>
    <t>06 0 00 00000</t>
  </si>
  <si>
    <t xml:space="preserve">Расходы в рамках реализации муниципальной программы «Обеспечение жильем молодых семей в городе Ставрополе»  </t>
  </si>
  <si>
    <t>06 Б 00 00000</t>
  </si>
  <si>
    <t>Основное мероприятие «Предоставление молодым семьям социальных выплат»</t>
  </si>
  <si>
    <t>06 Б 01 00000</t>
  </si>
  <si>
    <t>Предоставление молодым семьям социальных выплат на приобретение (строительство) жилья</t>
  </si>
  <si>
    <t>06 Б 01 L0200</t>
  </si>
  <si>
    <t>Социальные выплаты гражданам, кроме публичных нормативных социальных выплат</t>
  </si>
  <si>
    <t>320</t>
  </si>
  <si>
    <t>Субсидии гражданам на приобретение жилья</t>
  </si>
  <si>
    <t>322</t>
  </si>
  <si>
    <t>Комитет финансов и бюджета администрации города Ставрополя</t>
  </si>
  <si>
    <t>604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</si>
  <si>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</si>
  <si>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</si>
  <si>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комитета финансов и бюджета администрации города Ставрополя</t>
  </si>
  <si>
    <t>73 0 00 00000</t>
  </si>
  <si>
    <t>Непрограммные расходы в рамках обеспечения деятельности комитета финансов и бюджета администрации города Ставрополя</t>
  </si>
  <si>
    <t>73 1 00 00000</t>
  </si>
  <si>
    <t>73 1 00 10010</t>
  </si>
  <si>
    <t>73 1 00 10020</t>
  </si>
  <si>
    <t>Резервный фонд</t>
  </si>
  <si>
    <t>11</t>
  </si>
  <si>
    <t xml:space="preserve">000 </t>
  </si>
  <si>
    <t>Резервный фонд администрации города Ставрополя</t>
  </si>
  <si>
    <t>98 1 00 20020</t>
  </si>
  <si>
    <t>Резервные средства</t>
  </si>
  <si>
    <t>870</t>
  </si>
  <si>
    <t>Муниципальная программа «Управление муниципальными финансами и муниципальным долгом города Ставрополя»</t>
  </si>
  <si>
    <t>10 0 00 00000</t>
  </si>
  <si>
    <t>Расходы в рамках реализации муниципальной программы «Управление муниципальными финансами и муниципальным долгом города Ставрополя»</t>
  </si>
  <si>
    <t>10 Б 00 00000</t>
  </si>
  <si>
    <t>Основное мероприятие «Резервирование средств на выплаты на основании исполнительных листов судебных органов по искам к муниципальному образованию городу Ставрополю Ставропольского края»</t>
  </si>
  <si>
    <t>10 Б 01 00000</t>
  </si>
  <si>
    <t>10 Б 01 20050</t>
  </si>
  <si>
    <t>Поощрение муниципального служащего в связи с выходом на страховую пенсию по старости (инвалидности)</t>
  </si>
  <si>
    <t>98 1 00 10050</t>
  </si>
  <si>
    <t>Специальные расходы</t>
  </si>
  <si>
    <t>880</t>
  </si>
  <si>
    <t>Расходы на обеспечение выплаты работникам организаций минимального размера оплаты труда, установленного законодательством Российской Федерации</t>
  </si>
  <si>
    <t>98 1 00 21440</t>
  </si>
  <si>
    <t>Реализация проектов развития территорий муниципальных образований, основанных на местных инициативах, за счет средств местного бюджета</t>
  </si>
  <si>
    <t>98 1 00 S6420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</si>
  <si>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</si>
  <si>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</si>
  <si>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Основное мероприятие «Своевременное исполнение обязательств по обслуживанию и погашению муниципального долга города Ставрополя, принятие мер по его реструктуризации»</t>
  </si>
  <si>
    <t>10 Б 02 00000</t>
  </si>
  <si>
    <t>Обслуживание муниципального долга города Ставрополя</t>
  </si>
  <si>
    <t>10 Б 02 20010</t>
  </si>
  <si>
    <t>Обслуживание муниципального долга</t>
  </si>
  <si>
    <t>730</t>
  </si>
  <si>
    <t>Комитет муниципального заказа и торговли администрации города Ставрополя</t>
  </si>
  <si>
    <t>605</t>
  </si>
  <si>
    <t>Подпрограмма «Профилактика правонарушений в городе Ставрополе»</t>
  </si>
  <si>
    <t>Основное мероприятие «Профилактика правонарушений несовершеннолетних»</t>
  </si>
  <si>
    <t>15 3 01 00000</t>
  </si>
  <si>
    <t>Расходы на реализацию мероприятий, направленных на профилактику правонарушений в городе Ставрополе</t>
  </si>
  <si>
    <t>15 3 01 20660</t>
  </si>
  <si>
    <t>Обеспечение деятельности комитета муниципального заказа и торговли администрации города Ставрополя</t>
  </si>
  <si>
    <t>74 0 00 00000</t>
  </si>
  <si>
    <t>Непрограммные расходы в рамках обеспечения деятельности комитета муниципального заказа и торговли администрации города Ставрополя</t>
  </si>
  <si>
    <t>74 1 00 00000</t>
  </si>
  <si>
    <t>74 1 00 10010</t>
  </si>
  <si>
    <t>74 1 00 10020</t>
  </si>
  <si>
    <t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Ставрополя»</t>
  </si>
  <si>
    <t>Муниципальная программа «Социальная поддержка населения города Ставрополя»</t>
  </si>
  <si>
    <t>03 0 00 00000</t>
  </si>
  <si>
    <t>Подпрограмма «Дополнительные меры социальной поддержки для отдельных категорий граждан, поддержка социально ориентированных некоммерческих организаций»</t>
  </si>
  <si>
    <t>03 2 00 00000</t>
  </si>
  <si>
    <t>Основное мероприятие «Предоставление льгот на бытовые услуги по помывке в общем отделении бань отдельным категориям граждан»</t>
  </si>
  <si>
    <t>03 2 02 00000</t>
  </si>
  <si>
    <t>Предоставление льгот на бытовые услуги по помывке в общем отделении бань отдельным категориям граждан</t>
  </si>
  <si>
    <t>03 2 02 80240</t>
  </si>
  <si>
    <t>Комитет образования администрации города Ставрополя</t>
  </si>
  <si>
    <t>606</t>
  </si>
  <si>
    <t>Дошкольное образование</t>
  </si>
  <si>
    <t>Муниципальная программа «Развитие образования в городе Ставрополе»</t>
  </si>
  <si>
    <t>01 0 00 00000</t>
  </si>
  <si>
    <t>Подпрограмма «Организация дошкольного, общего и дополнительного образования»</t>
  </si>
  <si>
    <t>01 1 00 00000</t>
  </si>
  <si>
    <t>Основное мероприятие «Организация предоставления общедоступного и бесплатного дошкольного образования»</t>
  </si>
  <si>
    <t>01 1 01 00000</t>
  </si>
  <si>
    <t>01 1 01 11010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</si>
  <si>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</si>
  <si>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</si>
  <si>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</si>
  <si>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</si>
  <si>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</si>
  <si>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</si>
  <si>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</si>
  <si>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</si>
  <si>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</si>
  <si>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</si>
  <si>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</si>
  <si>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01 1 01 77170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</si>
  <si>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</si>
  <si>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</si>
  <si>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Основное мероприятие «Модернизация образовательных организаций, совершенствование материально-технической базы, проведение ремонтных работ, создание условий для повышения качества образовательного процесса»</t>
  </si>
  <si>
    <t>01 1 06 00000</t>
  </si>
  <si>
    <t>01 1 06 11010</t>
  </si>
  <si>
    <t>Муниципальная программа «Обеспечение гражданской обороны, пожарной безопасности, безопасности людей на водных объектах, организация деятельности аварийно-спасательных служб, защита населения и территории города Ставрополя от чрезвычайных ситуаций»</t>
  </si>
  <si>
    <t>16 0 00 00000</t>
  </si>
  <si>
    <t>Подпрограмма «Обеспечение пожарной безопасности в границах города Ставрополя»</t>
  </si>
  <si>
    <t>16 2 00 00000</t>
  </si>
  <si>
    <t>Основное мероприятие «Выполнение противопожарных мероприятий в муниципальных учреждениях города Ставрополя»</t>
  </si>
  <si>
    <t>16 2 02 00000</t>
  </si>
  <si>
    <t>Обеспечение пожарной безопасности в муниципальных учреждениях образования, культуры, физической культуры и спорта города Ставрополя</t>
  </si>
  <si>
    <t>16 2 02 20550</t>
  </si>
  <si>
    <t>Субсидии автономным учреждениям на иные цели</t>
  </si>
  <si>
    <t>622</t>
  </si>
  <si>
    <t>Муниципальная программа «Энергосбережение и повышение энергетической эффективности в городе Ставрополе»</t>
  </si>
  <si>
    <t>17 0 00 00000</t>
  </si>
  <si>
    <t>Расходы в рамках реализации муниципальной программы «Энергосбережение и повышение энергетической эффективности в городе Ставрополе»</t>
  </si>
  <si>
    <t>17 Б 00 00000</t>
  </si>
  <si>
    <t>Основное мероприятие «Энергосбережение и энергоэффективность в бюджетном секторе»</t>
  </si>
  <si>
    <t>17 Б 01 00000</t>
  </si>
  <si>
    <t>Расходы на проведение мероприятий по энергосбережению и повышению энергетической эффективности</t>
  </si>
  <si>
    <t>17 Б 01 20490</t>
  </si>
  <si>
    <t>Общее образование</t>
  </si>
  <si>
    <t>Основное мероприятие «Организация предоставления общедоступного и бесплатного общего образования и организация предоставления дополнительного образования детей»</t>
  </si>
  <si>
    <t>01 1 02 00000</t>
  </si>
  <si>
    <t>01 1 02 11010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</si>
  <si>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</si>
  <si>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01 1 02 77160</t>
  </si>
  <si>
    <t>Подпрограмма «Расширение и усовершенствование сети муниципальных дошкольных и общеобразовательных учреждений»</t>
  </si>
  <si>
    <t>01 2 00 00000</t>
  </si>
  <si>
    <t>Основное мероприятие «Строительство и реконструкция зданий муниципальных дошкольных и общеобразовательных учреждений на территории города Ставрополя»</t>
  </si>
  <si>
    <t>01 2 01 00000</t>
  </si>
  <si>
    <t>Строительство (реконструкция, техническое перевооружение) объектов капитального строительства муниципальной собственности города Ставрополя</t>
  </si>
  <si>
    <t>01 2 01 40010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</si>
  <si>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
капитального строительства государственной
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</si>
  <si>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</si>
  <si>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</si>
  <si>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</si>
  <si>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Основное мероприятие «Развитие духовно-культурных основ казачества, использование в образовательном процессе культурно-исторических традиций казачества, военно-патриотического воспитания казачьей молодежи в городе Ставрополе»</t>
  </si>
  <si>
    <t>18 Б 02 00000</t>
  </si>
  <si>
    <t xml:space="preserve">Расходы на реализацию мероприятий, направленных на создание условий для развития казачества на территории города Ставрополя </t>
  </si>
  <si>
    <t>18 Б 02 20360</t>
  </si>
  <si>
    <t>Дополнительное образование детей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</si>
  <si>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</si>
  <si>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01 1 03 00000</t>
  </si>
  <si>
    <t>01 1 03 11010</t>
  </si>
  <si>
    <t>Проведение работ по замене оконных блоков в муниципальных образовательных организациях Ставропольского края за счет местного бюджета</t>
  </si>
  <si>
    <t>01 1 06 S6690</t>
  </si>
  <si>
    <t>Молодежная политика</t>
  </si>
  <si>
    <t>Основное мероприятие «Организация отдыха детей в каникулярное время»</t>
  </si>
  <si>
    <t>01 1 04 00000</t>
  </si>
  <si>
    <t>01 1 04 11010</t>
  </si>
  <si>
    <t>Расходы на проведение мероприятий по оздоровлению детей</t>
  </si>
  <si>
    <t>01 1 04 20330</t>
  </si>
  <si>
    <t>Другие вопросы в области образования</t>
  </si>
  <si>
    <t>09</t>
  </si>
  <si>
    <t>Основное мероприятие «Проведение мероприятий с обучающимися и воспитанниками муниципальных бюджетных и автономных образовательных учреждений города Ставрополя»</t>
  </si>
  <si>
    <t>01 1 05 00000</t>
  </si>
  <si>
    <t>Расходы на проведение мероприятий для детей и молодежи</t>
  </si>
  <si>
    <t>01 1 05 20240</t>
  </si>
  <si>
    <t>Основное мероприятие «Обеспечение образовательной деятельности, оценки качества образования»</t>
  </si>
  <si>
    <t>01 1 08 00000</t>
  </si>
  <si>
    <t>01 1 08 11010</t>
  </si>
  <si>
    <t>Обеспечение деятельности комитета образования администрации города Ставрополя</t>
  </si>
  <si>
    <t>75 0 00 00000</t>
  </si>
  <si>
    <t>Непрограммные расходы в рамках обеспечения деятельности комитета образования администрации города Ставрополя</t>
  </si>
  <si>
    <t>75 1 00 00000</t>
  </si>
  <si>
    <t>75 1 00 10010</t>
  </si>
  <si>
    <t>Расходы на выплаты персоналу  государственных (муниципальных) органов</t>
  </si>
  <si>
    <t>75 1 00 10020</t>
  </si>
  <si>
    <t>75 1 00 11010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</si>
  <si>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</si>
  <si>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образования</t>
  </si>
  <si>
    <t>75 1 00 76200</t>
  </si>
  <si>
    <t>Охрана семьи и детства</t>
  </si>
  <si>
    <t>Расходы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</si>
  <si>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01 1 01 76140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</si>
  <si>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</si>
  <si>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</si>
  <si>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</si>
  <si>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</si>
  <si>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Основное мероприятие «Защита прав и законных интересов детей-сирот и детей, оставшихся без попечения родителей»</t>
  </si>
  <si>
    <t>01 1 07 00000</t>
  </si>
  <si>
    <t>Расходы на выплату денежных средств на содержание ребенка опекуну (попечителю)</t>
  </si>
  <si>
    <t>01 1 07 78110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</si>
  <si>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</si>
  <si>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</si>
  <si>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бесплатного проезда детей-сирот и детей, оставшихся без попечения родителей, находящихся под опекой (попечительством), обучающихся в муниципальных образовательных учреждениях</t>
  </si>
  <si>
    <t>01 1 07 78120</t>
  </si>
  <si>
    <t>Расходы на выплату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</si>
  <si>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01 1 07 78130</t>
  </si>
  <si>
    <t>Расходы на выплату единовременного пособия усыновителям</t>
  </si>
  <si>
    <t>01 1 07 78140</t>
  </si>
  <si>
    <t>Комитет культуры и молодежной политики администрации города Ставрополя</t>
  </si>
  <si>
    <t>607</t>
  </si>
  <si>
    <t>Расходы на реализацию проекта «Здоровые города» в городе Ставрополе</t>
  </si>
  <si>
    <t>98 1 00 20110</t>
  </si>
  <si>
    <t>Иные выплаты населению</t>
  </si>
  <si>
    <t>360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</si>
  <si>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</si>
  <si>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</si>
  <si>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</si>
  <si>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</si>
  <si>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Подпрограмма «Развитие культуры города Ставрополя»</t>
  </si>
  <si>
    <t>07 2 00 00000</t>
  </si>
  <si>
    <t xml:space="preserve">Основное мероприятие «Обеспечение деятельности муниципальных учреждений  дополнительного образования детей в отрасли «Культура» города Ставрополя» </t>
  </si>
  <si>
    <t>07 2 01 00000</t>
  </si>
  <si>
    <t>07 2 01 11010</t>
  </si>
  <si>
    <t>Основное мероприятие «Сохранение объектов культурного наследия (памятников истории и культуры), находящихся в муниципальной собственности города Ставрополя»</t>
  </si>
  <si>
    <t>07 2 06 00000</t>
  </si>
  <si>
    <t>Расходы на реализацию мероприятий, направленных на сохранение историко-культурного наследия города Ставрополя</t>
  </si>
  <si>
    <t>07 2 06 20400</t>
  </si>
  <si>
    <t>Основное мероприятие «Участие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мастерства»</t>
  </si>
  <si>
    <t>07 2 08 00000</t>
  </si>
  <si>
    <t>Расходы на участие учащихся муниципальных учреждений дополнительного образования детей в отрасли «Культура» города Ставрополя и профессиональных творческих коллективов, концертных исполнителей муниципальных учреждений культуры в фестивалях и конкурсах исполнительского мастерства, проведение фестивалей и конкурсов исполнительского мастерства</t>
  </si>
  <si>
    <t>07 2 08 21230</t>
  </si>
  <si>
    <t>Основное мероприятие «Модернизация материально-технической базы муниципальных учреждений отрасли «Культура» города Ставрополя»</t>
  </si>
  <si>
    <t>07 2 09 00000</t>
  </si>
  <si>
    <t>Расходы на модернизацию материально-технической базы муниципальных учреждений отрасли «Культура» города Ставрополя</t>
  </si>
  <si>
    <t>07 2 09 21280</t>
  </si>
  <si>
    <t>Основное мероприятие «Проведение работ по капитальному ремонту зданий и сооружений, благоустройству территорий в муниципальных бюджетных (автономных) учреждениях отрасли «Культура» города Ставрополя»</t>
  </si>
  <si>
    <t>07 2 12 00000</t>
  </si>
  <si>
    <t>Расходы на проведение капитального ремонта зданий и сооружений муниципальных бюджетных (автономных) учреждений в сфере культуры</t>
  </si>
  <si>
    <t>07 2 12 21430</t>
  </si>
  <si>
    <t>Расходы на перерасчет заработной платы педагогическим работникам учреждений дополнительного образования  детей в сфере культуры в соответствии с приказом Министерства образования и науки Российской Федерации от 22 декабря 2014 г. № 1601 «О продолжительности рабочего времени (нормах часов педагогической работы за ставку заработной платы) педагогических работников и о Порядке определения учебной нагрузки педагогических работников, оговариваемой в трудовом договоре»</t>
  </si>
  <si>
    <t>98 1 00 21530</t>
  </si>
  <si>
    <t>Расходы на прочие мероприятия по благоустройству территории города Ставрополя</t>
  </si>
  <si>
    <t>04 3 04 20300</t>
  </si>
  <si>
    <t>Муниципальная программа «Молодежь города Ставрополя»</t>
  </si>
  <si>
    <t>09 0 00 00000</t>
  </si>
  <si>
    <t>Расходы в рамках реализации муниципальной программы «Молодежь города Ставрополя»</t>
  </si>
  <si>
    <t>09 Б 00 00000</t>
  </si>
  <si>
    <t>Основное мероприятие «Проведение мероприятий по гражданскому и патриотическому воспитанию молодежи»</t>
  </si>
  <si>
    <t>09 Б 01 00000</t>
  </si>
  <si>
    <t>Расходы на создание условий для интеграции молодежи в процессы социально-экономического, общественно-политического, культурного развития города Ставрополя</t>
  </si>
  <si>
    <t>09 Б 01 20460</t>
  </si>
  <si>
    <t>Основное мероприятие «Создание системы поддержки  и поощрения талантливой и успешной молодежи города Ставрополя»</t>
  </si>
  <si>
    <t>09 Б 02 00000</t>
  </si>
  <si>
    <t>09 Б 02 20460</t>
  </si>
  <si>
    <t>Стипендии</t>
  </si>
  <si>
    <t>340</t>
  </si>
  <si>
    <t>Основное мероприятие «Поддержка интеллектуальной и инновационной деятельности молодежи»</t>
  </si>
  <si>
    <t>09 Б 03 00000</t>
  </si>
  <si>
    <t>09 Б 03 20460</t>
  </si>
  <si>
    <t>Основное мероприятие «Формирование условий для реализации молодежных инициатив и развития деятельности молодежных объединений»</t>
  </si>
  <si>
    <t>09 Б 04 00000</t>
  </si>
  <si>
    <t>09 Б 04 20460</t>
  </si>
  <si>
    <t>Основное мероприятие «Методическое и информационное сопровождение реализации молодежной политики в городе Ставрополе»</t>
  </si>
  <si>
    <t>09 Б 05 00000</t>
  </si>
  <si>
    <t>09 Б 05 20460</t>
  </si>
  <si>
    <t>Основное мероприятие «Обеспечение деятельности муниципальных бюджетных учреждений города Ставрополя»</t>
  </si>
  <si>
    <t>09 Б 06 00000</t>
  </si>
  <si>
    <t>09 Б 06 11010</t>
  </si>
  <si>
    <t>Культура, кинематография</t>
  </si>
  <si>
    <t>Основное мероприятие «Обеспечение деятельности муниципальных учреждений  культурно-досугового типа»</t>
  </si>
  <si>
    <t>07 2 02 00000</t>
  </si>
  <si>
    <t>07 2 02 11010</t>
  </si>
  <si>
    <t>Основное мероприятие «Обеспечение деятельности муниципальных учреждений, осуществляющих музейное дело»</t>
  </si>
  <si>
    <t>07 2 03 00000</t>
  </si>
  <si>
    <t>07 2 03 11010</t>
  </si>
  <si>
    <t>Основное мероприятие «Обеспечение деятельности муниципальных учреждений, осуществляющих библиотечное обслуживание»</t>
  </si>
  <si>
    <t>07 2 04 00000</t>
  </si>
  <si>
    <t>07 2 04 11010</t>
  </si>
  <si>
    <t>Расходы на комплектование книжных фондов библиотек муниципальных образований за счет средств местного бюджета</t>
  </si>
  <si>
    <t>07 2 04 L5194</t>
  </si>
  <si>
    <t>Основное мероприятие «Обеспечение деятельности муниципальных учреждений, осуществляющих театрально-концертную деятельность»</t>
  </si>
  <si>
    <t>07 2 05 00000</t>
  </si>
  <si>
    <t>07 2 05 11010</t>
  </si>
  <si>
    <t>Другие вопросы в области культуры, кинематографии</t>
  </si>
  <si>
    <t>Обеспечение деятельности комитета культуры и молодежной политики администрации города Ставрополя</t>
  </si>
  <si>
    <t>76 0 00 00000</t>
  </si>
  <si>
    <t>Непрограммные расходы в рамках обеспечения деятельности комитета культуры и молодежной политики администрации города Ставрополя</t>
  </si>
  <si>
    <t>76 1 00 00000</t>
  </si>
  <si>
    <t>76 1 00 10010</t>
  </si>
  <si>
    <t>76 1 00 10020</t>
  </si>
  <si>
    <t>76 2 00 00000</t>
  </si>
  <si>
    <t>Расходы на выполнение мероприятий в сфере культуры и кинематографии комитета культуры и молодежной политики администрации города Ставрополя</t>
  </si>
  <si>
    <t>76 2 00 20250</t>
  </si>
  <si>
    <t>Комитет труда и социальной защиты населения администрации города Ставрополя</t>
  </si>
  <si>
    <t>609</t>
  </si>
  <si>
    <t>Подпрограмма «Осуществление отдельных государственных полномочий в области социальной поддержки отдельных категорий граждан»</t>
  </si>
  <si>
    <t xml:space="preserve">03 1 00 00000 </t>
  </si>
  <si>
    <t>СК+ФБ</t>
  </si>
  <si>
    <t>Основное мероприятие «Предоставление мер социальной поддержки отдельным категориям граждан»</t>
  </si>
  <si>
    <t xml:space="preserve">03 1 01 00000 </t>
  </si>
  <si>
    <t>Ежегодная денежная выплата лицам, награжденным нагрудным знаком «Почетный донор России»</t>
  </si>
  <si>
    <t>03 1 01 52200</t>
  </si>
  <si>
    <t xml:space="preserve">Выплата компенсации расходов на оплату жилых помещений и коммунальных услуг отдельным категориям граждан </t>
  </si>
  <si>
    <t>03 1 01 52500</t>
  </si>
  <si>
    <t>Выплата компенсации страховых премий по договору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инвалидам (в том числе детям-инвалидам), имеющим транспортные средства в соответствии с медицинскими показаниями, или их законным представителям за счет средств федерального бюджета</t>
  </si>
  <si>
    <t>03 1 01 52800</t>
  </si>
  <si>
    <t>Оказание государственной социальной помощи малоимущим семьям и малоимущим одиноко проживающим гражданам</t>
  </si>
  <si>
    <t>03 1 01 76240</t>
  </si>
  <si>
    <t>Компенсация отдельным категориям граждан оплаты взноса на капитальный ремонт общего имущества в многоквартирном доме за счет средств краевого бюджета</t>
  </si>
  <si>
    <t xml:space="preserve">03 1 01 77220 </t>
  </si>
  <si>
    <t>Ежемесячные денежные выплаты ветеранам труда и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награжденным орденами или медалями СССР за самоотверженный труд в период Великой Отечественной войны</t>
  </si>
  <si>
    <t>03 1 01 78210</t>
  </si>
  <si>
    <t>Предоставление мер социальной поддержки ветеранам труда Ставропольского края и лицам, награжденным медалью «Герой труда Ставрополья»</t>
  </si>
  <si>
    <t>03 1 01 78220</t>
  </si>
  <si>
    <t>Предоставление мер социальной поддержки  реабилитированным лицам и лицам, признанным пострадавшими от политических репрессий</t>
  </si>
  <si>
    <t>03 1 01 78230</t>
  </si>
  <si>
    <t xml:space="preserve">Ежемесячная доплата к пенсии гражданам, ставшим инвалидами при исполнении служебных обязанностей в районах боевых действий </t>
  </si>
  <si>
    <t>03 1 01 78240</t>
  </si>
  <si>
    <t>Ежемесячные денежные выплаты семьям погибших ветеранов боевых действий</t>
  </si>
  <si>
    <t>03 1 01 78250</t>
  </si>
  <si>
    <t>Предоставление субсидий на оплату жилого помещения и коммунальных услуг гражданам</t>
  </si>
  <si>
    <t>03 1 01 78260</t>
  </si>
  <si>
    <t>Основное мероприятие «Предоставление мер социальной поддержки семьям и детям»</t>
  </si>
  <si>
    <t>03 1 02 00000</t>
  </si>
  <si>
    <t>Выплата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</si>
  <si>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03 1 02 53800</t>
  </si>
  <si>
    <t>Выплата ежегодного социального пособия на проезд студентам</t>
  </si>
  <si>
    <t>03 1 02 76260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</si>
  <si>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</si>
  <si>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03 1 02 77190</t>
  </si>
  <si>
    <t xml:space="preserve">Выплата ежемесячной денежной компенсации на каждого ребенка в возрасте до 18 лет многодетным семьям </t>
  </si>
  <si>
    <t>03 1 02 78280</t>
  </si>
  <si>
    <t>Основное мероприятие «Предоставление дополнительных мер социальной поддержки отдельным категориям граждан»</t>
  </si>
  <si>
    <t>03 2 01 00000</t>
  </si>
  <si>
    <t>Выплата ежемесячного пособия малообеспеченной многодетной семье, имеющей детей в возрасте до 3 лет, и малообеспеченной одинокой матери, имеющей детей в возрасте от 1,5 до 3 лет</t>
  </si>
  <si>
    <t>03 2 01 80030</t>
  </si>
  <si>
    <t>Осуществление ежемесячной денежной выплаты ветеранам боевых действий из числа лиц, принимавших участие в боевых действиях на территориях других государств</t>
  </si>
  <si>
    <t>03 2 01 80070</t>
  </si>
  <si>
    <t>Предоставление мер социальной поддержки Почетным гражданам города Ставрополя</t>
  </si>
  <si>
    <t>03 2 01 80080</t>
  </si>
  <si>
    <t>Осуществление ежемесячной дополнительной выплаты семьям, воспитывающим детей-инвалидов</t>
  </si>
  <si>
    <t>03 2 01 80100</t>
  </si>
  <si>
    <t>Выплата ежемесячного социального пособия на проезд в пассажирском транспорте общего пользования детям-инвалидам</t>
  </si>
  <si>
    <t>03 2 01 80110</t>
  </si>
  <si>
    <t>Выплата ежемесячного социального пособия на проезд в муниципальном транспорте общего пользования членам семей погибших военнослужащих, лиц рядового и начальствующего состава органов внутренних дел и сотрудников учреждений и органов уголовно-исполнительной системы, а также членам руководящих органов отдельных городских общественных организаций ветеранов, инвалидов и лиц, пострадавших от политических репрессий, чья деятельность связана с разъездами</t>
  </si>
  <si>
    <t>03 2 01 80120</t>
  </si>
  <si>
    <t>Выплата ежемесячного пособия семьям, воспитывающим детей в возрасте до 18 лет, больных целиакией или сахарным диабетом</t>
  </si>
  <si>
    <t>03 2 01 80140</t>
  </si>
  <si>
    <t>Выплата единовременного пособия на ремонт жилых помещений одиноким и одиноко проживающим участникам и инвалидам Великой Отечественной войны, труженикам тыла, вдовам погибших (умерших) участников Великой Отечественной войны</t>
  </si>
  <si>
    <t>03 2 01 80150</t>
  </si>
  <si>
    <t>Выплата единовременного пособия гражданам, оказавшимся в трудной жизненной ситуации</t>
  </si>
  <si>
    <t>03 2 01 80160</t>
  </si>
  <si>
    <t>Выплата семьям, воспитывающим детей-инвалидов в возрасте до 18 лет</t>
  </si>
  <si>
    <t>03 2 01 80180</t>
  </si>
  <si>
    <t>Выплата единовременного пособия инвалидам по зрению, имеющим I группу инвалидности</t>
  </si>
  <si>
    <t>03 2 01 80190</t>
  </si>
  <si>
    <t>Выплата единовременного пособия ветеранам боевых действий, направленным на реабилитацию в Центр восстановительной терапии для воинов-интернационалистов 
им. М.А. Лиходея</t>
  </si>
  <si>
    <t>03 2 01 80210</t>
  </si>
  <si>
    <t>Основное мероприятие «Совершенствование социальной поддержки семьи и детей»</t>
  </si>
  <si>
    <t>03 2 05 00000</t>
  </si>
  <si>
    <t>Расходы на реализацию мероприятий, направленных на социальную поддержку семьи и детей</t>
  </si>
  <si>
    <t>03 2 05 20500</t>
  </si>
  <si>
    <t>Основное мероприятие «Поддержка людей с ограниченными возможностями и пожилых людей»</t>
  </si>
  <si>
    <t>03 2 06 00000</t>
  </si>
  <si>
    <t>Расходы на реализацию мероприятий, направленных на сохранение устойчивого роста уровня и качества жизни людей с ограниченными возможностями здоровья и пожилых людей</t>
  </si>
  <si>
    <t>03 2 06 20520</t>
  </si>
  <si>
    <t>Основное мероприятие «Проведение мероприятий для отдельных категорий граждан»</t>
  </si>
  <si>
    <t>03 2 08 00000</t>
  </si>
  <si>
    <t>Расходы на повышение социальной активности жителей города Ставрополя</t>
  </si>
  <si>
    <t>03 2 08 20510</t>
  </si>
  <si>
    <t>Подпрограмма «Доступная среда»</t>
  </si>
  <si>
    <t>03 3 00 00000</t>
  </si>
  <si>
    <t>Основное мероприятие «Создание условий для беспрепятственного доступа маломобильных групп населения к объектам городской инфраструктуры»</t>
  </si>
  <si>
    <t>03 3 01 00000</t>
  </si>
  <si>
    <t>Расходы на создание условий для беспрепятственного доступа маломобильных групп населения к объектам городской инфраструктуры</t>
  </si>
  <si>
    <t>03 3 01 20530</t>
  </si>
  <si>
    <t>Выплата ежемесячного пособия на ребенка</t>
  </si>
  <si>
    <t>03 1 02 76270</t>
  </si>
  <si>
    <t>Ежемесячная денежная выплата нуждающимся в поддержке семьям, назначаемая в случае рождения в них после 31 декабря 2012 года третьего ребенка или последующих детей до достижения ребенком возраста трех лет</t>
  </si>
  <si>
    <t>03 1 02 R0840</t>
  </si>
  <si>
    <t>Другие вопросы в области социальной политики</t>
  </si>
  <si>
    <t>фБ</t>
  </si>
  <si>
    <t>Основное мероприятие «Поддержка социально ориентированных некоммерческих организаций»</t>
  </si>
  <si>
    <t>03 2 07 00000</t>
  </si>
  <si>
    <t>Субсидии на поддержку социально ориентированных некоммерческих организаций</t>
  </si>
  <si>
    <t>03 2 07 60040</t>
  </si>
  <si>
    <t>Реализация мероприятий государственной программы Российской Федерации «Доступная среда» на 2011 - 2020 годы за счет средств местного бюджета</t>
  </si>
  <si>
    <t>03 3 01 S0270</t>
  </si>
  <si>
    <t>Обеспечение деятельности комитета труда и социальной защиты населения администрации города Ставрополя</t>
  </si>
  <si>
    <t>77 0 00 00000</t>
  </si>
  <si>
    <t>Непрограммные расходы в рамках обеспечения деятельности комитета труда и социальной защиты населения администрации города Ставрополя</t>
  </si>
  <si>
    <t>77 1 00 00000</t>
  </si>
  <si>
    <t>77 1 00 10010</t>
  </si>
  <si>
    <t>77 1 00 10020</t>
  </si>
  <si>
    <t>Расходы на осуществление переданных государственных полномочий Ставропольского края по организации и осуществлению деятельности по опеке и попечительству в области здравоохранения</t>
  </si>
  <si>
    <t>77 1 00 76100</t>
  </si>
  <si>
    <t>Расходы на осуществление переданных государственных полномочий Ставропольского края в области труда и социальной защиты отдельных категорий граждан</t>
  </si>
  <si>
    <t>77 1 00 76210</t>
  </si>
  <si>
    <t>Комитет физической культуры и спорта администрации города Ставрополя</t>
  </si>
  <si>
    <t>Муниципальная программа «Развитие физической культуры и спорта в городе Ставрополе»</t>
  </si>
  <si>
    <t>08 0 00 00000</t>
  </si>
  <si>
    <t>Подпрограмма «Развитие системы дополнительного образования детей и подростков в области физической культуры и спорта и центров спортивной подготовки»</t>
  </si>
  <si>
    <t>08 1 00 00000</t>
  </si>
  <si>
    <t>Основное мероприятие «Обеспечение деятельности муниципальных учреждений дополнительного образования детей физкультурно-спортивной направленности города Ставрополя»</t>
  </si>
  <si>
    <t>08 1 01 00000</t>
  </si>
  <si>
    <t>08 1 01 11010</t>
  </si>
  <si>
    <t>Физическая культура и спорт</t>
  </si>
  <si>
    <t xml:space="preserve">Физическая культура </t>
  </si>
  <si>
    <t>Основное мероприятие «Обеспечение деятельности центров спортивной подготовки»</t>
  </si>
  <si>
    <t>08 1 02 00000</t>
  </si>
  <si>
    <t>08 1 02 11010</t>
  </si>
  <si>
    <t>Массовый спорт</t>
  </si>
  <si>
    <t>Основное мероприятие «Обеспечение организации, проведения и участия в официальных физкультурных мероприятиях и спортивных мероприятиях муниципальных учреждений дополнительного образования детей физкультурно-спортивной направленности города Ставрополя»</t>
  </si>
  <si>
    <t>08 1 03 00000</t>
  </si>
  <si>
    <t>08 1 03 11010</t>
  </si>
  <si>
    <t>Подпрограмма «Организация и проведение физкультурных мероприятий и спортивных мероприятий»</t>
  </si>
  <si>
    <t>08 2 00 00000</t>
  </si>
  <si>
    <t>Основное мероприятие «Реализация мероприятий, направленных на развитие физической культуры и массового спорта»</t>
  </si>
  <si>
    <t>08 2 01 00000</t>
  </si>
  <si>
    <t>Расходы на реализацию мероприятий, направленных на развитие физической культуры и массового спорта</t>
  </si>
  <si>
    <t>08 2 01 20420</t>
  </si>
  <si>
    <t>113</t>
  </si>
  <si>
    <t>Основное мероприятие «Изготовление и размещение пропагандирующей социальной рекламы о здоровом и активном образе жизни»</t>
  </si>
  <si>
    <t>08 2 02 00000</t>
  </si>
  <si>
    <t xml:space="preserve">Расходы на пропаганду здорового образа жизни </t>
  </si>
  <si>
    <t>08 2 02 20440</t>
  </si>
  <si>
    <t>Основное мероприятие «Подготовка  и участие в семинарах, конференциях и курсах повышения квалификации работников отрасли «Физическая культура и спорт»</t>
  </si>
  <si>
    <t>08 2 03 00000</t>
  </si>
  <si>
    <t>Расходы на повышение квалификации работников отрасли  «Физическая культура и спорт»</t>
  </si>
  <si>
    <t>08 2 03 21060</t>
  </si>
  <si>
    <t>Спорт высших достижений</t>
  </si>
  <si>
    <t>Основное мероприятие «Предоставление финансовой поддержки некоммерческим организациям, осуществляющим деятельность в области физической культуры и спорта на территории города Ставрополя»</t>
  </si>
  <si>
    <t>08 2 04 00000</t>
  </si>
  <si>
    <t>Расходы на предоставление автономной некоммерческой организации «Ставропольский городской авиационный спортивный клуб» субсидии в виде имущественного взноса муниципального образования города Ставрополя  Ставропольского края</t>
  </si>
  <si>
    <t>08 2 04 60120</t>
  </si>
  <si>
    <t>Иные субсидии некоммерческим организациям (за исключением государственных (муниципальных) учреждений)</t>
  </si>
  <si>
    <t>Другие вопросы в области физической культуры и спорта</t>
  </si>
  <si>
    <t>Обеспечение деятельности комитета физической культуры и спорта администрации города Ставрополя</t>
  </si>
  <si>
    <t>78 0 00 00000</t>
  </si>
  <si>
    <t>Непрограммные расходы в рамках обеспечения деятельности комитета физической культуры и спорта администрации города Ставрополя</t>
  </si>
  <si>
    <t>78 1 00 00000</t>
  </si>
  <si>
    <t>78 1 00 10010</t>
  </si>
  <si>
    <t>78 1 00 10020</t>
  </si>
  <si>
    <t>78 1 00 11010</t>
  </si>
  <si>
    <t>Администрация Ленинского района города Ставрополя</t>
  </si>
  <si>
    <t>617</t>
  </si>
  <si>
    <t>Обеспечение деятельности администрации Ленинского района города Ставрополя</t>
  </si>
  <si>
    <t>80 0 00 00000</t>
  </si>
  <si>
    <t>Непрограммные расходы в рамках обеспечения деятельности администрации Ленинского района города Ставрополя</t>
  </si>
  <si>
    <t>80 1 00 00000</t>
  </si>
  <si>
    <t>80 1 00 10010</t>
  </si>
  <si>
    <t>80 1 00 10020</t>
  </si>
  <si>
    <t>80 1 00 76200</t>
  </si>
  <si>
    <t>Расходы на осуществление переданных государственных полномочий Ставропольского края по созданию и организации деятельности комиссий по делам несовершеннолетних и защите их прав</t>
  </si>
  <si>
    <t>80 1 00 76360</t>
  </si>
  <si>
    <t>Расходы на содержание объектов муниципальной казны города Ставрополя в части жилых помещений</t>
  </si>
  <si>
    <t>11 Б 01 20840</t>
  </si>
  <si>
    <t>Расходы на проведение ремонтных работ в помещениях для размещения участковых избирательных комиссий и для голосования, находящихся в муниципальной собственности города Ставрополя</t>
  </si>
  <si>
    <t>98 1 00 21020</t>
  </si>
  <si>
    <t>Дорожное хозяйство (дорожные фонды)</t>
  </si>
  <si>
    <t>Расходы на ремонт и содержание внутриквартальных автомобильных дорог общего пользования местного значения</t>
  </si>
  <si>
    <t>04 2 02 20820</t>
  </si>
  <si>
    <t>Расходы на содержание автомобильных дорог общего пользования местного значения</t>
  </si>
  <si>
    <t>04 2 02 21090</t>
  </si>
  <si>
    <t>Жилищное хозяйство</t>
  </si>
  <si>
    <t>Подпрограмма «Развитие жилищно-коммунального хозяйства на территории города Ставрополя»</t>
  </si>
  <si>
    <t>04 1 00 00000</t>
  </si>
  <si>
    <t>Основное мероприятие  «Повышение уровня технического состояния многоквартирных домов и продление сроков их эксплуатации»</t>
  </si>
  <si>
    <t>04 1 01 00000</t>
  </si>
  <si>
    <t>Расходы на проведение капитального ремонта муниципального жилищного фонда</t>
  </si>
  <si>
    <t>04 1 01 20190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</si>
  <si>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</si>
  <si>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</si>
  <si>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проведение работ по уходу за зелеными насаждениями</t>
  </si>
  <si>
    <t>04 3 04 21070</t>
  </si>
  <si>
    <t>Расходы за счет средств субсидии, выделяемой из бюджета Ставропольского края бюджету города Ставрополя  на осуществление функций административного центра Ставропольского края, на содержание центральной части города Ставрополя</t>
  </si>
  <si>
    <t>04 3 04 21080</t>
  </si>
  <si>
    <t>Благоустройство территорий в районах города Ставрополя</t>
  </si>
  <si>
    <t>98 1 00 21450</t>
  </si>
  <si>
    <t>Расходы на размещение информационных баннеров на лайтбоксах на остановочных пунктах в городе Ставрополе</t>
  </si>
  <si>
    <t>07 1 01 21130</t>
  </si>
  <si>
    <t>Администрация Октябрьского района города Ставрополя</t>
  </si>
  <si>
    <t>618</t>
  </si>
  <si>
    <t>Обеспечение деятельности администрации Октябрьского района города Ставрополя</t>
  </si>
  <si>
    <t>81 0 00 00000</t>
  </si>
  <si>
    <t>Непрограммные расходы в рамках обеспечения деятельности администрации Октябрьского района города Ставрополя</t>
  </si>
  <si>
    <t>81 1 00 00000</t>
  </si>
  <si>
    <t>81 1 00 10010</t>
  </si>
  <si>
    <t>Расходы на выплаты по оплате труда работников  органов местного самоуправления города Ставрополя</t>
  </si>
  <si>
    <t>81 1 00 10020</t>
  </si>
  <si>
    <t>81 1 00 76200</t>
  </si>
  <si>
    <t>81 1 00 76360</t>
  </si>
  <si>
    <t>Основное мероприятие «Повышение уровня технического состояния многоквартирных домов и продление сроков их эксплуатации»</t>
  </si>
  <si>
    <t>Администрация Промышленного района города Ставрополя</t>
  </si>
  <si>
    <t>619</t>
  </si>
  <si>
    <t>Обеспечение деятельности администрации Промышленного района города Ставрополя</t>
  </si>
  <si>
    <t>82 0 00 00000</t>
  </si>
  <si>
    <t>Непрограммные расходы в рамках обеспечения деятельности администрации Промышленного района города Ставрополя</t>
  </si>
  <si>
    <t>82 1 00 00000</t>
  </si>
  <si>
    <t>82 1 00 10010</t>
  </si>
  <si>
    <t>82 1 00 10020</t>
  </si>
  <si>
    <t>82 1 00 76200</t>
  </si>
  <si>
    <t>82 1 00 76360</t>
  </si>
  <si>
    <t xml:space="preserve">Подпрограмма «Проведение городских и краевых культурно-массовых мероприятий, посвященных памятным, знаменательным и юбилейным датам в истории России, Ставропольского края, города  Ставрополя» </t>
  </si>
  <si>
    <t>Комитет городского хозяйства администрации города Ставрополя</t>
  </si>
  <si>
    <t>Обеспечение деятельности комитета городского хозяйства администрации города Ставрополя</t>
  </si>
  <si>
    <t>83 0 00 00000</t>
  </si>
  <si>
    <t>Непрограммные расходы в рамках обеспечения деятельности комитета городского хозяйства администрации города Ставрополя</t>
  </si>
  <si>
    <t>83 1 00 00000</t>
  </si>
  <si>
    <t>83 1 00 20050</t>
  </si>
  <si>
    <t>Лесное хозяйство</t>
  </si>
  <si>
    <t>Основное мероприятие «Осуществление деятельности по использованию, охране, защите и воспроизводству городских лесов»</t>
  </si>
  <si>
    <t>04 3 01 00000</t>
  </si>
  <si>
    <t>04 3 01 11010</t>
  </si>
  <si>
    <t>Транспорт</t>
  </si>
  <si>
    <t>Основное мероприятие «Создание условий для предоставления транспортных услуг населению и организация транспортного обслуживания населения в границах города Ставрополя»</t>
  </si>
  <si>
    <t>04 2 01 00000</t>
  </si>
  <si>
    <t>04 2 01 11010</t>
  </si>
  <si>
    <t>Расходы на проведение отдельных мероприятий по электрическому транспорту</t>
  </si>
  <si>
    <t>04 2 01 60020</t>
  </si>
  <si>
    <t xml:space="preserve">Предоставление финансовой помощи Ставропольскому муниципальному унитарному троллейбусному предприятию в рамках мер по предупреждению банкротства на финансовое обеспечение затрат, направленных на погашение денежных обязательств, требований о выплате выходных пособий и (или) об оплате труда лиц, работающих или работавших по трудовому договору, и обязательных платежей, в целях восстановления платежеспособности должника (санации) </t>
  </si>
  <si>
    <t>04 2 01 60070</t>
  </si>
  <si>
    <t>Проведение отдельных мероприятий в области автомобильного транспорта</t>
  </si>
  <si>
    <t>98 1 00 21170</t>
  </si>
  <si>
    <t>Основное мероприятие «Ремонт подъездных автомобильных дорог общего пользования местного значения к садоводческим, огородническим и дачным некоммерческим объединениям граждан, расположенным на территории города Ставрополя»</t>
  </si>
  <si>
    <t>02 Б 02 00000</t>
  </si>
  <si>
    <t>Расходы на ремонт подъездных автомобильных дорог общего пользования местного значения  к садоводческим, огородническим и дачным некоммерческим объединениям граждан, расположенным на территории города Ставрополя</t>
  </si>
  <si>
    <t>02 Б 02 20560</t>
  </si>
  <si>
    <t>Расходы на ремонт автомобильных дорог общего пользования местного значения</t>
  </si>
  <si>
    <t>04 2 02 20130</t>
  </si>
  <si>
    <t>Расходы за счет средств субсидии, выделяемой из бюджета Ставропольского края бюджету города Ставрополя на осуществление функций административного центра Ставропольского края, на ремонт автомобильных дорог общего пользования местного значения с движением транспортных средств, осуществляющих регулярные перевозки пассажиров по муниципальным маршрутам  регулярных  перевозок</t>
  </si>
  <si>
    <t>04 2 02 20810</t>
  </si>
  <si>
    <t>Расходы на прочие мероприятия  в области дорожного хозяйства</t>
  </si>
  <si>
    <t>04 2 02 20830</t>
  </si>
  <si>
    <t>Проектирование, строительство и реконструкция автомобильных дорог общего пользования местного значения</t>
  </si>
  <si>
    <t>04 2 02 21180</t>
  </si>
  <si>
    <t xml:space="preserve">Бюджетные инвестиции 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</si>
  <si>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</si>
  <si>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</si>
  <si>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</si>
  <si>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за счет средств субсидии, выделяемой из бюджета Ставропольского края бюджету города Ставрополя  на осуществление функций административного центра Ставропольского края, на благоустройство территории, прилегающей к физкультурно-оздоровительному комплексу с крытым катком, расположенному по адресу: город Ставрополь, квартал 525, улица Тухачевского, 6/1 (ремонт автомобильной дороги общего пользования местного значения по улице Тухачевского на участке от многоквартирного дома № 7/2 до улицы 50 лет ВЛКСМ, с установкой остановочного пункта, созданием парковочных мест, велодорожки, ремонтом сети дождевой канализации, переносом опор троллейбусно-контактной сети)</t>
  </si>
  <si>
    <t>04 2 02 21460</t>
  </si>
  <si>
    <t>Расходы за счет средств субсидии, выделяемой из бюджета Ставропольского края бюджету города Ставрополя на осуществление функций административного центра Ставропольского края, на ремонт тротуаров на территории города Ставрополя</t>
  </si>
  <si>
    <t>04 2 02 21490</t>
  </si>
  <si>
    <t>Предоставление субсидии на возмещение затрат организаций по созданию, эксплуатации и обеспечению функционирования на платной основе парковок (парковочных мест), расположенных на автомобильных дорогах общего пользования местного значения города Ставрополя</t>
  </si>
  <si>
    <t>04 2 02 60090</t>
  </si>
  <si>
    <t>Капитальный ремонт и ремонт автомобильных дорог общего пользования местного значения в границах города Ставрополя за счет средств местного бюджета</t>
  </si>
  <si>
    <t>04 2 02 S6460</t>
  </si>
  <si>
    <t>Основное мероприятие «Повышение безопасности дорожного движения на территории города Ставрополя»</t>
  </si>
  <si>
    <t>04 2 03 00000</t>
  </si>
  <si>
    <t>04 2 03 11010</t>
  </si>
  <si>
    <t>Обеспечение элементами обустройства автомобильных дорог общего пользования местного значения и организация обеспечения безопасности дорожного движения</t>
  </si>
  <si>
    <t>04 2 03 20570</t>
  </si>
  <si>
    <t>Разработка Программы комплексного развития транспортной инфраструктуры города Ставрополя</t>
  </si>
  <si>
    <t>98 1 00 21540</t>
  </si>
  <si>
    <t>Расходы на мероприятия в области жилищного хозяйства</t>
  </si>
  <si>
    <t>04 1 01 20200</t>
  </si>
  <si>
    <t>Коммунальное хозяйство</t>
  </si>
  <si>
    <t>Основное мероприятие «Проектирование, строительство и содержание инженерных сетей, находящихся в муниципальной собственности города Ставрополя»</t>
  </si>
  <si>
    <t>04 1 02 00000</t>
  </si>
  <si>
    <t>Расходы на мероприятия в области коммунального хозяйства</t>
  </si>
  <si>
    <t>04 1 02 20220</t>
  </si>
  <si>
    <t>Основное мероприятие «Организация электроснабжения населения на территории 32 микрорайона Ленинского района города Ставрополя (поселок Демино)»</t>
  </si>
  <si>
    <t>04 1 03 00000</t>
  </si>
  <si>
    <t>04 1 03 20220</t>
  </si>
  <si>
    <t>Основное мероприятие «Создание и обеспечение надлежащего состояния мест захоронения на территории города Ставрополя»</t>
  </si>
  <si>
    <t>04 3 02 00000</t>
  </si>
  <si>
    <t>Расходы на проектирование, устройство, благоустройство и содержание муниципальных общественных кладбищ города Ставрополя</t>
  </si>
  <si>
    <t>04 3 02 20290</t>
  </si>
  <si>
    <t>Основное мероприятие «Организация отлова и содержания безнадзорных животных, сбор трупов и их захоронение в установленном порядке»</t>
  </si>
  <si>
    <t>04 3 03 00000</t>
  </si>
  <si>
    <t>Организация проведения на территории города Ставрополя мероприятий по отлову и содержанию безнадзорных животных</t>
  </si>
  <si>
    <t>04 3 03 77150</t>
  </si>
  <si>
    <t>04 3 04 11010</t>
  </si>
  <si>
    <t>Расходы на обеспечение уличного освещения территории города Ставрополя</t>
  </si>
  <si>
    <t>04 3 04 20280</t>
  </si>
  <si>
    <t>Расходы на проведение мероприятий по озеленению территории города Ставрополя</t>
  </si>
  <si>
    <t>04 3 04 20780</t>
  </si>
  <si>
    <t>Расходы за счет средств субсидии, выделяемой из бюджета Ставропольского края бюджету города Ставрополя  на осуществление функций административного центра Ставропольского края, на проведение мероприятий по озеленению территории города Ставрополя</t>
  </si>
  <si>
    <t>04 3 04 20790</t>
  </si>
  <si>
    <t>Расходы за счет средств субсидии, выделяемой из бюджета Ставропольского края бюджету города Ставрополя  на осуществление функций административного центра Ставропольского края, на благоустройство территории, прилегающей к физкультурно-оздоровительному комплексу с крытым катком, расположенному по адресу: город Ставрополь, квартал 525, улица Тухачевского, 6/1 (озеленение, уличное освещение, ремонт инженерных  сетей)</t>
  </si>
  <si>
    <t>04 3 04 21480</t>
  </si>
  <si>
    <t>Основное мероприятие «Энергосбережение и энергоэффективность систем коммунальной инфраструктуры»</t>
  </si>
  <si>
    <t>17 Б 02 00000</t>
  </si>
  <si>
    <t>17 Б 02 20490</t>
  </si>
  <si>
    <t>Муниципальная программа «Формирование современной городской среды на территории города Ставрополя»</t>
  </si>
  <si>
    <t>20 0 00 00000</t>
  </si>
  <si>
    <t>Расходы в рамках реализации муниципальной программы «Формирование современной городской среды на территории города Ставрополя»</t>
  </si>
  <si>
    <t>20 Б 00 00000</t>
  </si>
  <si>
    <t>Основное мероприятие «Благоустройство дворовых территорий в городе Ставрополе»</t>
  </si>
  <si>
    <t>20 Б 01 00000</t>
  </si>
  <si>
    <t>Расходы на формирование современной городской среды за счет средств местного бюджета</t>
  </si>
  <si>
    <t>20 Б 01 L5550</t>
  </si>
  <si>
    <t>Основное мероприятие «Благоустройство общественных территорий в городе Ставрополе»</t>
  </si>
  <si>
    <t>20 Б 02 00000</t>
  </si>
  <si>
    <t>20 Б 02 L5550</t>
  </si>
  <si>
    <t xml:space="preserve">Основное мероприятие «Разработка дизайн-проектов благоустройства дворовых территорий в городе Ставрополе» </t>
  </si>
  <si>
    <t>20 Б 03 00000</t>
  </si>
  <si>
    <t>20 Б 03 20300</t>
  </si>
  <si>
    <t>83 1 00 10010</t>
  </si>
  <si>
    <t>83 1 00 10020</t>
  </si>
  <si>
    <t>Основное мероприятие «Возмещение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дела»</t>
  </si>
  <si>
    <t>03 2 03 00000</t>
  </si>
  <si>
    <t>Возмещение затрат по предоставлению услуг согласно гарантированному перечню услуг по погребению специализированной организации по вопросам похоронного дела</t>
  </si>
  <si>
    <t>03 2 03 80020</t>
  </si>
  <si>
    <t>Основное мероприятие «Предоставление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Ставрополя»</t>
  </si>
  <si>
    <t>03 2 04 00000</t>
  </si>
  <si>
    <t>Предоставление дополнительных мер социальной поддержки отдельным категориям граждан при проезде в городском общественном транспорте на территории города Ставрополя</t>
  </si>
  <si>
    <t>03 2 04 80220</t>
  </si>
  <si>
    <t>Комитет градостроительства администрации города Ставрополя</t>
  </si>
  <si>
    <t>Обеспечение деятельности комитета градостроительства администрации города Ставрополя</t>
  </si>
  <si>
    <t>84 0 00 00000</t>
  </si>
  <si>
    <t>Непрограммные расходы в рамках обеспечения деятельности комитета градостроительства администрации города Ставрополя</t>
  </si>
  <si>
    <t>84 1 00 00000</t>
  </si>
  <si>
    <t>84 1 00 10010</t>
  </si>
  <si>
    <t>84 1 00 10020</t>
  </si>
  <si>
    <t>84 2 00 00000</t>
  </si>
  <si>
    <t>Расходы на судебные издержки комитета градостроительства администрации города Ставрополя по искам о сносе самовольных построек</t>
  </si>
  <si>
    <t>84 2 00 20740</t>
  </si>
  <si>
    <t xml:space="preserve">Расходы на демонтаж, хранение или уничтожение рекламных конструкций за счет средств местного бюджета </t>
  </si>
  <si>
    <t>84 2 00 21100</t>
  </si>
  <si>
    <t>Муниципальная программа «Развитие градостроительства на территории города Ставрополя»</t>
  </si>
  <si>
    <t>05 0 00 00000</t>
  </si>
  <si>
    <t>Расходы в рамках реализации муниципальной программы «Развитие градостроительства на территории города Ставрополя»</t>
  </si>
  <si>
    <t>05 Б 00 00000</t>
  </si>
  <si>
    <t>Основное мероприятие «Подготовка документов территориального планирования города Ставрополя, в том числе разработка проектов планировки территорий города Ставрополя (проектов планировки, проектов межевания)»</t>
  </si>
  <si>
    <t>05 Б 01 00000</t>
  </si>
  <si>
    <t>Расходы на подготовку документов территориального планирования города Ставрополя</t>
  </si>
  <si>
    <t>05 Б 01 20390</t>
  </si>
  <si>
    <t>Основное мероприятие «Выполнение функций заказчика по разработке градостроительной документации о градостроительном планировании развития и застройки территории города Ставрополя и частей территории города Ставрополя»</t>
  </si>
  <si>
    <t>05 Б 02 00000</t>
  </si>
  <si>
    <t>Расходы на разработку градостроительной документации</t>
  </si>
  <si>
    <t>05 Б 02 21190</t>
  </si>
  <si>
    <t>Снос самовольных построек, хранение имущества, находившегося в самовольных постройках</t>
  </si>
  <si>
    <t>84 2 00 21210</t>
  </si>
  <si>
    <t>Основное мероприятие «Строительство и реконструкция зданий муниципальных  дошкольных и общеобразовательных учреждений на территории города Ставрополя»</t>
  </si>
  <si>
    <t>Бюджетные инвестиции</t>
  </si>
  <si>
    <t>Комитет по делам гражданской обороны и чрезвычайным ситуациям администрации города Ставрополя</t>
  </si>
  <si>
    <t>624</t>
  </si>
  <si>
    <t>Национальная безопасность и правоохранительная деятельность</t>
  </si>
  <si>
    <t>Предупреждение  и ликвидация  последствий чрезвычайных ситуаций природного и техногенного характера, гражданская оборона</t>
  </si>
  <si>
    <t>Основное мероприятие «Обеспечение безопасности людей на водных объектах города Ставрополя»</t>
  </si>
  <si>
    <t>15 3 02 00000</t>
  </si>
  <si>
    <t>Расходы на реализацию мероприятий, направленных на обеспечение безопасности на водных объектах города Ставрополя</t>
  </si>
  <si>
    <t>15 3 02 21290</t>
  </si>
  <si>
    <t>Подпрограмма «Осуществление мероприятий по гражданской обороне, защите населения и территорий от чрезвычайных ситуаций»</t>
  </si>
  <si>
    <t>16 1 00 00000</t>
  </si>
  <si>
    <t>Основное мероприятие «Осуществление подготовки и содержания в готовности необходимых сил и средств для защиты населения и территорий от чрезвычайных ситуаций»</t>
  </si>
  <si>
    <t>16 1 01 00000</t>
  </si>
  <si>
    <t>Расходы на реализацию мероприятий в области гражданской обороны, защиты населения и территории города Ставрополя от чрезвычайных ситуаций природного и техногенного характера, обеспечение безопасности людей на водных объектах</t>
  </si>
  <si>
    <t>16 1 01 20120</t>
  </si>
  <si>
    <t>Основное мероприятие «Проведение аварийно-спасательных работ и организация обучения населения города Ставрополя»</t>
  </si>
  <si>
    <t>16 1 02 00000</t>
  </si>
  <si>
    <t>16 1 02 11010</t>
  </si>
  <si>
    <t>16 1 03 00000</t>
  </si>
  <si>
    <t>16 1 03 20120</t>
  </si>
  <si>
    <t>Основное мероприятие «Обеспечение первичных мер пожарной безопасности»</t>
  </si>
  <si>
    <t>16 2 01 00000</t>
  </si>
  <si>
    <t>Обеспечение первичных мер пожарной безопасности в границах города Ставрополя</t>
  </si>
  <si>
    <t>16 2 01 20540</t>
  </si>
  <si>
    <t>Подпрограмма «Построение и развитие аппаратно-программного комплекса «Безопасный город» на территории города Ставрополя»</t>
  </si>
  <si>
    <t>16 3 00 00000</t>
  </si>
  <si>
    <t>Основное мероприятие  «Создание, эксплуатация и развитие системы обеспечения вызова экстренных оперативных служб по единому номеру «112» на территории города Ставрополя»</t>
  </si>
  <si>
    <t>16 3 01 00000</t>
  </si>
  <si>
    <t>16 3 01 11010</t>
  </si>
  <si>
    <t>Основное мероприятие «Выполнение работ по установке и поддержанию в постоянной готовности линейных комплектов муниципальной системы оповещения и информирования населения о возникновении чрезвычайных ситуаций на территории города Ставрополя»</t>
  </si>
  <si>
    <t>16 3 02 00000</t>
  </si>
  <si>
    <t>Расходы на реализацию мероприятий по обеспечению своевременного оповещения населения города Ставрополя об угрозе возникновения или о возникновении чрезвычайных ситуаций</t>
  </si>
  <si>
    <t>16 3 02 20690</t>
  </si>
  <si>
    <t>Основное мероприятие «Проектирование аппаратно-программного комплекса «Безопасный город» на территории города Ставрополя и построение сегмента обеспечения правопорядка и профилактики правонарушений, включая системы видеонаблюдения на территории города Ставрополя»</t>
  </si>
  <si>
    <t>16 3 03 00000</t>
  </si>
  <si>
    <t>16 3 03 20350</t>
  </si>
  <si>
    <t>Основное мероприятие «Развитие Центра технического обеспечения муниципального казенного учреждения «Единая дежурно-диспетчерская служба» города Ставрополя по ведению мониторинга состояния объектов с массовым пребыванием людей»</t>
  </si>
  <si>
    <t>16 3 04 00000</t>
  </si>
  <si>
    <t>16 3 04 20350</t>
  </si>
  <si>
    <t>Обеспечение деятельности комитета по делам гражданской обороны и чрезвычайным ситуациям администрации города Ставрополя</t>
  </si>
  <si>
    <t>85 0 00 00000</t>
  </si>
  <si>
    <t>Непрограммные расходы в рамках обеспечения деятельности комитета по делам гражданской обороны и чрезвычайным ситуациям администрации города Ставрополя</t>
  </si>
  <si>
    <t>85 1 00 00000</t>
  </si>
  <si>
    <t>85 1 00 10010</t>
  </si>
  <si>
    <t>85 1 00 10020</t>
  </si>
  <si>
    <t>Контрольно-счетная палата города Ставрополя</t>
  </si>
  <si>
    <t>643</t>
  </si>
  <si>
    <t>Обеспечение деятельности контрольно-счетной
палаты города Ставрополя</t>
  </si>
  <si>
    <t>86 0 00 00000</t>
  </si>
  <si>
    <t>Непрограммные расходы в рамках обеспечения деятельности контрольно-счетной палаты города Ставрополя</t>
  </si>
  <si>
    <t>86 1 00 00000</t>
  </si>
  <si>
    <t>86 1 00 10010</t>
  </si>
  <si>
    <t>86 1 00 10020</t>
  </si>
  <si>
    <t>ИТОГО:</t>
  </si>
  <si>
    <t>субвенции архивному отделу</t>
  </si>
  <si>
    <t>Приложение 1 к приказу</t>
  </si>
  <si>
    <t>заместителя главы администрации</t>
  </si>
  <si>
    <t xml:space="preserve"> города Ставрополя, руководителя</t>
  </si>
  <si>
    <t xml:space="preserve"> комитета финансов и бюджета</t>
  </si>
  <si>
    <t>администрации города Ставрополя</t>
  </si>
  <si>
    <t>от 15 декабря 2016 года № 222</t>
  </si>
  <si>
    <t>СВОДНАЯ БЮДЖЕТНАЯ РОСПИСЬ</t>
  </si>
  <si>
    <t xml:space="preserve">на 2017 год </t>
  </si>
  <si>
    <t>Раздел I. Бюджетные ассигнования</t>
  </si>
  <si>
    <t>по расходам бюджета города Ставрополя</t>
  </si>
  <si>
    <t>(в рублях)</t>
  </si>
  <si>
    <t xml:space="preserve">Наименование </t>
  </si>
  <si>
    <t>Коды по бюджетной классификации                     Российской Федерации</t>
  </si>
  <si>
    <t>Сумма</t>
  </si>
  <si>
    <t>ГРБС</t>
  </si>
  <si>
    <t>на 2018 год</t>
  </si>
  <si>
    <t>Приложение № 1 к приказу</t>
  </si>
  <si>
    <t>исполняющего обязанности заместителя</t>
  </si>
  <si>
    <t>главы администрации города Ставрополя,</t>
  </si>
  <si>
    <t>руководителя комитета финансов и бюджета</t>
  </si>
  <si>
    <t>заместителя руководителя комитета финансов</t>
  </si>
  <si>
    <t>и бюджета администрации города Ставрополя</t>
  </si>
  <si>
    <r>
      <t xml:space="preserve">от </t>
    </r>
    <r>
      <rPr>
        <sz val="12"/>
        <color theme="0"/>
        <rFont val="Times New Roman"/>
        <family val="1"/>
        <charset val="204"/>
      </rPr>
      <t xml:space="preserve">____ </t>
    </r>
    <r>
      <rPr>
        <sz val="12"/>
        <rFont val="Times New Roman"/>
        <family val="1"/>
        <charset val="204"/>
      </rPr>
      <t>ноября</t>
    </r>
    <r>
      <rPr>
        <sz val="12"/>
        <color theme="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2017 года № ____</t>
    </r>
  </si>
  <si>
    <t>Исполняющий обязанности заместителя</t>
  </si>
  <si>
    <t>заместитель руководителя комитета финансов</t>
  </si>
  <si>
    <t>Т.Я. Гордиенко</t>
  </si>
  <si>
    <t>Раздел II. Бюджетные ассигнования</t>
  </si>
  <si>
    <t>по источникам финансирования дефицита бюджета города Ставрополя</t>
  </si>
  <si>
    <t>Код главного администратора источников финансирования дефицита бюджета города Ставрополя</t>
  </si>
  <si>
    <t>Код источника  финансирования дефицита бюджета города Ставрополя по бюджетной классификации</t>
  </si>
  <si>
    <t>Всего доходов бюджета города</t>
  </si>
  <si>
    <t>Всего расходов бюджета города</t>
  </si>
  <si>
    <t>Дефицит (-)/ профицит (+) бюджета горда</t>
  </si>
  <si>
    <t>Всего источников финансирования дефицита бюджета города</t>
  </si>
  <si>
    <t xml:space="preserve">Кредиты кредитных организаций в валюте Российской Федерации </t>
  </si>
  <si>
    <t>01 02 0000 00 0000 000</t>
  </si>
  <si>
    <t>Получение кредитов от кредитных организаций бюджетом городского округа в валюте Российской Федерации</t>
  </si>
  <si>
    <t>0102 0000 04 0000 710</t>
  </si>
  <si>
    <t>Погашение городским округом кредитов от кредитных организаций в валюте Российской Федерации</t>
  </si>
  <si>
    <t>0102 0000 04 0000 810</t>
  </si>
  <si>
    <t>Бюджетные кредиты от других бюджетов бюджетной системы Российской Федерации</t>
  </si>
  <si>
    <t>0103 0000 00 0000 000</t>
  </si>
  <si>
    <t>Получение бюджетных кредитов от других бюджетов бюджетной системы Российской Федерации бюджетом городского округа в валюте Российской Федерации</t>
  </si>
  <si>
    <t>0103 0100 04 0000 710</t>
  </si>
  <si>
    <t>Погашение бюджетных кредитов, полученных  от других бюджетов бюджетной системы Российской Федерации  в валюте Российской Федерации</t>
  </si>
  <si>
    <t>0103 0100 04 0000 810</t>
  </si>
  <si>
    <t>Изменение остатков средств на счетах по учету средств бюджетов</t>
  </si>
  <si>
    <t>0105 0000 00 0000 000</t>
  </si>
  <si>
    <t>Увеличение прочих остатков денежных средств бюджета городского округа</t>
  </si>
  <si>
    <t>0105 0201 04 0000 510</t>
  </si>
  <si>
    <t>Уменьшение прочих остатков денежных средств бюджета городского округа</t>
  </si>
  <si>
    <t>0105 0201 04 0000 610</t>
  </si>
  <si>
    <t xml:space="preserve">Итого </t>
  </si>
  <si>
    <t>Субсидии на возмещение недополученных доходов
и (или) возмещение фактически понесенных затрат
в связи с производством (реализацией) товаров,
выполнением работ, оказанием услуг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</si>
</sst>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000000"/>
    <numFmt numFmtId="166" formatCode="#,##0.00_ ;[Red]\-#,##0.00\ "/>
    <numFmt numFmtId="167" formatCode="000000"/>
    <numFmt numFmtId="168" formatCode="_-* #,##0.00_р_._-;\-* #,##0.00_р_._-;_-* &quot;-&quot;??_р_._-;_-@_-"/>
  </numFmts>
  <fonts count="20"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Arial Cyr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FEFE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1">
    <xf numFmtId="0" fontId="0" fillId="0" borderId="0"/>
    <xf numFmtId="168" fontId="11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0" fontId="1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horizontal="right" vertical="top"/>
    </xf>
    <xf numFmtId="0" fontId="4" fillId="0" borderId="0" xfId="0" applyFont="1" applyFill="1"/>
    <xf numFmtId="49" fontId="5" fillId="0" borderId="0" xfId="0" applyNumberFormat="1" applyFont="1" applyFill="1" applyAlignment="1">
      <alignment horizontal="right" vertical="top"/>
    </xf>
    <xf numFmtId="49" fontId="5" fillId="0" borderId="0" xfId="0" applyNumberFormat="1" applyFont="1" applyFill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4" fontId="7" fillId="0" borderId="5" xfId="0" applyNumberFormat="1" applyFont="1" applyFill="1" applyBorder="1" applyAlignment="1">
      <alignment horizontal="right"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4" fontId="5" fillId="2" borderId="4" xfId="0" applyNumberFormat="1" applyFont="1" applyFill="1" applyBorder="1" applyAlignment="1">
      <alignment horizontal="right" vertical="top"/>
    </xf>
    <xf numFmtId="4" fontId="5" fillId="3" borderId="4" xfId="0" applyNumberFormat="1" applyFont="1" applyFill="1" applyBorder="1" applyAlignment="1">
      <alignment horizontal="right" vertical="top"/>
    </xf>
    <xf numFmtId="49" fontId="5" fillId="0" borderId="4" xfId="0" applyNumberFormat="1" applyFont="1" applyFill="1" applyBorder="1" applyAlignment="1">
      <alignment horizontal="center" vertical="top"/>
    </xf>
    <xf numFmtId="4" fontId="5" fillId="0" borderId="4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center" vertical="top"/>
    </xf>
    <xf numFmtId="4" fontId="5" fillId="4" borderId="4" xfId="0" applyNumberFormat="1" applyFont="1" applyFill="1" applyBorder="1" applyAlignment="1">
      <alignment horizontal="right" vertical="top"/>
    </xf>
    <xf numFmtId="4" fontId="7" fillId="4" borderId="5" xfId="0" applyNumberFormat="1" applyFont="1" applyFill="1" applyBorder="1" applyAlignment="1">
      <alignment horizontal="right" vertical="top"/>
    </xf>
    <xf numFmtId="0" fontId="4" fillId="4" borderId="0" xfId="0" applyFont="1" applyFill="1" applyBorder="1"/>
    <xf numFmtId="0" fontId="4" fillId="4" borderId="0" xfId="0" applyFont="1" applyFill="1" applyBorder="1" applyAlignment="1">
      <alignment vertical="top"/>
    </xf>
    <xf numFmtId="4" fontId="7" fillId="0" borderId="4" xfId="0" applyNumberFormat="1" applyFont="1" applyFill="1" applyBorder="1" applyAlignment="1">
      <alignment horizontal="right" vertical="top"/>
    </xf>
    <xf numFmtId="4" fontId="5" fillId="5" borderId="4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center" vertical="top" wrapText="1"/>
    </xf>
    <xf numFmtId="4" fontId="5" fillId="5" borderId="4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/>
    <xf numFmtId="0" fontId="5" fillId="4" borderId="0" xfId="0" applyFont="1" applyFill="1" applyBorder="1" applyAlignment="1">
      <alignment horizontal="center" vertical="top"/>
    </xf>
    <xf numFmtId="0" fontId="5" fillId="4" borderId="0" xfId="0" applyFont="1" applyFill="1" applyBorder="1"/>
    <xf numFmtId="4" fontId="5" fillId="0" borderId="4" xfId="0" applyNumberFormat="1" applyFont="1" applyFill="1" applyBorder="1" applyAlignment="1">
      <alignment horizontal="right" vertical="top" wrapText="1"/>
    </xf>
    <xf numFmtId="0" fontId="4" fillId="6" borderId="0" xfId="0" applyFont="1" applyFill="1" applyBorder="1" applyAlignment="1">
      <alignment horizontal="center" vertical="top"/>
    </xf>
    <xf numFmtId="0" fontId="4" fillId="6" borderId="0" xfId="0" applyFont="1" applyFill="1" applyBorder="1"/>
    <xf numFmtId="166" fontId="7" fillId="5" borderId="4" xfId="0" applyNumberFormat="1" applyFont="1" applyFill="1" applyBorder="1" applyAlignment="1">
      <alignment horizontal="right" vertical="top"/>
    </xf>
    <xf numFmtId="166" fontId="5" fillId="5" borderId="4" xfId="0" applyNumberFormat="1" applyFont="1" applyFill="1" applyBorder="1" applyAlignment="1">
      <alignment horizontal="right" vertical="top"/>
    </xf>
    <xf numFmtId="166" fontId="5" fillId="0" borderId="4" xfId="0" applyNumberFormat="1" applyFont="1" applyFill="1" applyBorder="1" applyAlignment="1">
      <alignment horizontal="right" vertical="top"/>
    </xf>
    <xf numFmtId="166" fontId="5" fillId="4" borderId="4" xfId="0" applyNumberFormat="1" applyFont="1" applyFill="1" applyBorder="1" applyAlignment="1">
      <alignment horizontal="right" vertical="top"/>
    </xf>
    <xf numFmtId="166" fontId="5" fillId="0" borderId="4" xfId="0" applyNumberFormat="1" applyFont="1" applyFill="1" applyBorder="1" applyAlignment="1">
      <alignment vertical="top"/>
    </xf>
    <xf numFmtId="0" fontId="4" fillId="4" borderId="0" xfId="0" applyFont="1" applyFill="1" applyAlignment="1">
      <alignment horizontal="center" vertical="top"/>
    </xf>
    <xf numFmtId="0" fontId="4" fillId="4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4" fillId="7" borderId="0" xfId="0" applyFont="1" applyFill="1" applyBorder="1" applyAlignment="1">
      <alignment horizontal="center" vertical="top"/>
    </xf>
    <xf numFmtId="0" fontId="4" fillId="7" borderId="0" xfId="0" applyFont="1" applyFill="1" applyBorder="1"/>
    <xf numFmtId="0" fontId="4" fillId="4" borderId="0" xfId="0" applyFont="1" applyFill="1"/>
    <xf numFmtId="0" fontId="4" fillId="8" borderId="0" xfId="0" applyFont="1" applyFill="1" applyBorder="1" applyAlignment="1">
      <alignment horizontal="center" vertical="top"/>
    </xf>
    <xf numFmtId="0" fontId="4" fillId="8" borderId="0" xfId="0" applyFont="1" applyFill="1" applyBorder="1"/>
    <xf numFmtId="4" fontId="5" fillId="5" borderId="7" xfId="0" applyNumberFormat="1" applyFont="1" applyFill="1" applyBorder="1" applyAlignment="1">
      <alignment horizontal="right" vertical="top"/>
    </xf>
    <xf numFmtId="4" fontId="5" fillId="3" borderId="6" xfId="0" applyNumberFormat="1" applyFont="1" applyFill="1" applyBorder="1" applyAlignment="1">
      <alignment horizontal="right" vertical="top"/>
    </xf>
    <xf numFmtId="4" fontId="5" fillId="5" borderId="4" xfId="1" applyNumberFormat="1" applyFont="1" applyFill="1" applyBorder="1" applyAlignment="1">
      <alignment horizontal="right" vertical="top"/>
    </xf>
    <xf numFmtId="4" fontId="5" fillId="5" borderId="8" xfId="0" applyNumberFormat="1" applyFont="1" applyFill="1" applyBorder="1" applyAlignment="1">
      <alignment horizontal="right" vertical="top"/>
    </xf>
    <xf numFmtId="4" fontId="5" fillId="0" borderId="4" xfId="0" applyNumberFormat="1" applyFont="1" applyFill="1" applyBorder="1" applyAlignment="1">
      <alignment vertical="top"/>
    </xf>
    <xf numFmtId="4" fontId="7" fillId="5" borderId="4" xfId="0" applyNumberFormat="1" applyFont="1" applyFill="1" applyBorder="1" applyAlignment="1">
      <alignment horizontal="right" vertical="top"/>
    </xf>
    <xf numFmtId="4" fontId="5" fillId="0" borderId="6" xfId="0" applyNumberFormat="1" applyFont="1" applyFill="1" applyBorder="1" applyAlignment="1">
      <alignment horizontal="right" vertical="top"/>
    </xf>
    <xf numFmtId="4" fontId="5" fillId="4" borderId="6" xfId="0" applyNumberFormat="1" applyFont="1" applyFill="1" applyBorder="1" applyAlignment="1">
      <alignment horizontal="right" vertical="top"/>
    </xf>
    <xf numFmtId="0" fontId="4" fillId="0" borderId="4" xfId="0" applyFont="1" applyFill="1" applyBorder="1"/>
    <xf numFmtId="4" fontId="5" fillId="0" borderId="8" xfId="0" applyNumberFormat="1" applyFont="1" applyFill="1" applyBorder="1" applyAlignment="1">
      <alignment horizontal="right" vertical="top"/>
    </xf>
    <xf numFmtId="4" fontId="5" fillId="3" borderId="8" xfId="0" applyNumberFormat="1" applyFont="1" applyFill="1" applyBorder="1" applyAlignment="1">
      <alignment horizontal="right" vertical="top"/>
    </xf>
    <xf numFmtId="0" fontId="4" fillId="9" borderId="0" xfId="0" applyFont="1" applyFill="1" applyBorder="1" applyAlignment="1">
      <alignment vertical="top"/>
    </xf>
    <xf numFmtId="4" fontId="5" fillId="4" borderId="4" xfId="0" applyNumberFormat="1" applyFont="1" applyFill="1" applyBorder="1" applyAlignment="1">
      <alignment horizontal="right" vertical="top" wrapText="1"/>
    </xf>
    <xf numFmtId="4" fontId="5" fillId="0" borderId="4" xfId="1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/>
    <xf numFmtId="4" fontId="7" fillId="0" borderId="6" xfId="0" applyNumberFormat="1" applyFont="1" applyFill="1" applyBorder="1" applyAlignment="1">
      <alignment horizontal="right" vertical="top"/>
    </xf>
    <xf numFmtId="4" fontId="7" fillId="0" borderId="1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right" vertical="top"/>
    </xf>
    <xf numFmtId="4" fontId="5" fillId="2" borderId="0" xfId="0" applyNumberFormat="1" applyFont="1" applyFill="1" applyBorder="1" applyAlignment="1">
      <alignment horizontal="right" vertical="top"/>
    </xf>
    <xf numFmtId="4" fontId="7" fillId="0" borderId="0" xfId="0" applyNumberFormat="1" applyFont="1" applyFill="1" applyBorder="1" applyAlignment="1">
      <alignment horizontal="right" vertical="top"/>
    </xf>
    <xf numFmtId="4" fontId="5" fillId="2" borderId="7" xfId="0" applyNumberFormat="1" applyFont="1" applyFill="1" applyBorder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49" fontId="4" fillId="4" borderId="0" xfId="0" applyNumberFormat="1" applyFont="1" applyFill="1" applyAlignment="1">
      <alignment horizontal="right" vertical="top"/>
    </xf>
    <xf numFmtId="49" fontId="4" fillId="4" borderId="0" xfId="0" applyNumberFormat="1" applyFont="1" applyFill="1" applyAlignment="1">
      <alignment horizontal="center" vertical="top"/>
    </xf>
    <xf numFmtId="164" fontId="4" fillId="4" borderId="0" xfId="0" applyNumberFormat="1" applyFont="1" applyFill="1" applyAlignment="1">
      <alignment vertical="top"/>
    </xf>
    <xf numFmtId="4" fontId="4" fillId="0" borderId="0" xfId="3" applyNumberFormat="1" applyFont="1" applyBorder="1" applyAlignment="1">
      <alignment horizontal="right" vertical="top"/>
    </xf>
    <xf numFmtId="164" fontId="4" fillId="4" borderId="0" xfId="0" applyNumberFormat="1" applyFont="1" applyFill="1" applyBorder="1" applyAlignment="1">
      <alignment vertical="top"/>
    </xf>
    <xf numFmtId="0" fontId="4" fillId="9" borderId="0" xfId="0" applyFont="1" applyFill="1" applyAlignment="1">
      <alignment horizontal="center" vertical="top"/>
    </xf>
    <xf numFmtId="49" fontId="4" fillId="9" borderId="0" xfId="0" applyNumberFormat="1" applyFont="1" applyFill="1" applyBorder="1" applyAlignment="1">
      <alignment horizontal="center" vertical="top"/>
    </xf>
    <xf numFmtId="4" fontId="4" fillId="9" borderId="0" xfId="3" applyNumberFormat="1" applyFont="1" applyFill="1" applyBorder="1" applyAlignment="1">
      <alignment horizontal="right" vertical="top"/>
    </xf>
    <xf numFmtId="0" fontId="4" fillId="9" borderId="0" xfId="0" applyFont="1" applyFill="1"/>
    <xf numFmtId="4" fontId="4" fillId="9" borderId="4" xfId="3" applyNumberFormat="1" applyFont="1" applyFill="1" applyBorder="1" applyAlignment="1">
      <alignment horizontal="right" vertical="top"/>
    </xf>
    <xf numFmtId="49" fontId="4" fillId="9" borderId="0" xfId="0" applyNumberFormat="1" applyFont="1" applyFill="1" applyBorder="1" applyAlignment="1">
      <alignment horizontal="right" vertical="top"/>
    </xf>
    <xf numFmtId="4" fontId="4" fillId="4" borderId="0" xfId="0" applyNumberFormat="1" applyFont="1" applyFill="1" applyAlignment="1">
      <alignment vertical="top"/>
    </xf>
    <xf numFmtId="0" fontId="4" fillId="10" borderId="0" xfId="0" applyFont="1" applyFill="1" applyAlignment="1">
      <alignment horizontal="center" vertical="top"/>
    </xf>
    <xf numFmtId="0" fontId="4" fillId="10" borderId="0" xfId="0" applyFont="1" applyFill="1"/>
    <xf numFmtId="0" fontId="4" fillId="10" borderId="0" xfId="0" applyFont="1" applyFill="1" applyBorder="1"/>
    <xf numFmtId="49" fontId="5" fillId="10" borderId="0" xfId="0" applyNumberFormat="1" applyFont="1" applyFill="1" applyBorder="1" applyAlignment="1">
      <alignment horizontal="right" vertical="top"/>
    </xf>
    <xf numFmtId="49" fontId="4" fillId="10" borderId="0" xfId="0" applyNumberFormat="1" applyFont="1" applyFill="1" applyBorder="1" applyAlignment="1">
      <alignment horizontal="center" vertical="top"/>
    </xf>
    <xf numFmtId="4" fontId="4" fillId="10" borderId="0" xfId="0" applyNumberFormat="1" applyFont="1" applyFill="1" applyBorder="1" applyAlignment="1">
      <alignment horizontal="right" vertical="top" wrapText="1"/>
    </xf>
    <xf numFmtId="49" fontId="5" fillId="4" borderId="0" xfId="0" applyNumberFormat="1" applyFont="1" applyFill="1" applyBorder="1" applyAlignment="1">
      <alignment horizontal="right" vertical="top"/>
    </xf>
    <xf numFmtId="49" fontId="4" fillId="4" borderId="0" xfId="0" applyNumberFormat="1" applyFont="1" applyFill="1" applyBorder="1" applyAlignment="1">
      <alignment horizontal="center" vertical="top"/>
    </xf>
    <xf numFmtId="4" fontId="4" fillId="4" borderId="0" xfId="0" applyNumberFormat="1" applyFont="1" applyFill="1" applyBorder="1" applyAlignment="1">
      <alignment vertical="top"/>
    </xf>
    <xf numFmtId="0" fontId="4" fillId="0" borderId="9" xfId="0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right" vertical="top"/>
    </xf>
    <xf numFmtId="4" fontId="5" fillId="3" borderId="7" xfId="0" applyNumberFormat="1" applyFont="1" applyFill="1" applyBorder="1" applyAlignment="1">
      <alignment horizontal="right" vertical="top"/>
    </xf>
    <xf numFmtId="4" fontId="5" fillId="0" borderId="7" xfId="0" applyNumberFormat="1" applyFont="1" applyFill="1" applyBorder="1" applyAlignment="1">
      <alignment horizontal="right" vertical="top"/>
    </xf>
    <xf numFmtId="4" fontId="5" fillId="4" borderId="7" xfId="0" applyNumberFormat="1" applyFont="1" applyFill="1" applyBorder="1" applyAlignment="1">
      <alignment horizontal="right" vertical="top"/>
    </xf>
    <xf numFmtId="4" fontId="7" fillId="0" borderId="7" xfId="0" applyNumberFormat="1" applyFont="1" applyFill="1" applyBorder="1" applyAlignment="1">
      <alignment horizontal="right" vertical="top"/>
    </xf>
    <xf numFmtId="4" fontId="5" fillId="5" borderId="7" xfId="0" applyNumberFormat="1" applyFont="1" applyFill="1" applyBorder="1" applyAlignment="1">
      <alignment horizontal="right" vertical="top" wrapText="1"/>
    </xf>
    <xf numFmtId="4" fontId="5" fillId="0" borderId="7" xfId="0" applyNumberFormat="1" applyFont="1" applyFill="1" applyBorder="1" applyAlignment="1">
      <alignment horizontal="right" vertical="top" wrapText="1"/>
    </xf>
    <xf numFmtId="166" fontId="7" fillId="5" borderId="7" xfId="0" applyNumberFormat="1" applyFont="1" applyFill="1" applyBorder="1" applyAlignment="1">
      <alignment horizontal="right" vertical="top"/>
    </xf>
    <xf numFmtId="166" fontId="5" fillId="5" borderId="7" xfId="0" applyNumberFormat="1" applyFont="1" applyFill="1" applyBorder="1" applyAlignment="1">
      <alignment horizontal="right" vertical="top"/>
    </xf>
    <xf numFmtId="166" fontId="5" fillId="0" borderId="7" xfId="0" applyNumberFormat="1" applyFont="1" applyFill="1" applyBorder="1" applyAlignment="1">
      <alignment horizontal="right" vertical="top"/>
    </xf>
    <xf numFmtId="166" fontId="5" fillId="0" borderId="7" xfId="0" applyNumberFormat="1" applyFont="1" applyFill="1" applyBorder="1" applyAlignment="1">
      <alignment vertical="top"/>
    </xf>
    <xf numFmtId="4" fontId="5" fillId="3" borderId="11" xfId="0" applyNumberFormat="1" applyFont="1" applyFill="1" applyBorder="1" applyAlignment="1">
      <alignment horizontal="right" vertical="top"/>
    </xf>
    <xf numFmtId="4" fontId="5" fillId="5" borderId="7" xfId="1" applyNumberFormat="1" applyFont="1" applyFill="1" applyBorder="1" applyAlignment="1">
      <alignment horizontal="right" vertical="top"/>
    </xf>
    <xf numFmtId="4" fontId="5" fillId="5" borderId="13" xfId="0" applyNumberFormat="1" applyFont="1" applyFill="1" applyBorder="1" applyAlignment="1">
      <alignment horizontal="right" vertical="top"/>
    </xf>
    <xf numFmtId="4" fontId="5" fillId="0" borderId="7" xfId="0" applyNumberFormat="1" applyFont="1" applyFill="1" applyBorder="1" applyAlignment="1">
      <alignment vertical="top"/>
    </xf>
    <xf numFmtId="4" fontId="7" fillId="5" borderId="7" xfId="0" applyNumberFormat="1" applyFont="1" applyFill="1" applyBorder="1" applyAlignment="1">
      <alignment horizontal="right" vertical="top"/>
    </xf>
    <xf numFmtId="4" fontId="5" fillId="0" borderId="13" xfId="0" applyNumberFormat="1" applyFont="1" applyFill="1" applyBorder="1" applyAlignment="1">
      <alignment horizontal="right" vertical="top"/>
    </xf>
    <xf numFmtId="4" fontId="5" fillId="3" borderId="13" xfId="0" applyNumberFormat="1" applyFont="1" applyFill="1" applyBorder="1" applyAlignment="1">
      <alignment horizontal="right" vertical="top"/>
    </xf>
    <xf numFmtId="4" fontId="5" fillId="0" borderId="7" xfId="1" applyNumberFormat="1" applyFont="1" applyFill="1" applyBorder="1" applyAlignment="1">
      <alignment horizontal="right" vertical="top"/>
    </xf>
    <xf numFmtId="4" fontId="7" fillId="0" borderId="11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horizontal="center" vertical="top" wrapText="1"/>
    </xf>
    <xf numFmtId="49" fontId="5" fillId="3" borderId="0" xfId="0" applyNumberFormat="1" applyFont="1" applyFill="1" applyBorder="1" applyAlignment="1">
      <alignment horizontal="center" vertical="top"/>
    </xf>
    <xf numFmtId="4" fontId="5" fillId="3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top"/>
    </xf>
    <xf numFmtId="0" fontId="5" fillId="5" borderId="0" xfId="0" applyFont="1" applyFill="1" applyBorder="1" applyAlignment="1">
      <alignment horizontal="left" vertical="top" wrapText="1"/>
    </xf>
    <xf numFmtId="49" fontId="5" fillId="5" borderId="0" xfId="0" applyNumberFormat="1" applyFont="1" applyFill="1" applyBorder="1" applyAlignment="1">
      <alignment horizontal="center" vertical="top" wrapText="1"/>
    </xf>
    <xf numFmtId="49" fontId="5" fillId="5" borderId="0" xfId="0" applyNumberFormat="1" applyFont="1" applyFill="1" applyBorder="1" applyAlignment="1">
      <alignment horizontal="center" vertical="top"/>
    </xf>
    <xf numFmtId="4" fontId="5" fillId="5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4" fontId="5" fillId="5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0" borderId="0" xfId="2" applyFont="1" applyBorder="1" applyAlignment="1">
      <alignment vertical="top" wrapText="1"/>
    </xf>
    <xf numFmtId="0" fontId="5" fillId="0" borderId="0" xfId="2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9" fontId="5" fillId="0" borderId="0" xfId="2" applyNumberFormat="1" applyFont="1" applyFill="1" applyBorder="1" applyAlignment="1">
      <alignment horizontal="center" vertical="top"/>
    </xf>
    <xf numFmtId="165" fontId="5" fillId="5" borderId="0" xfId="0" applyNumberFormat="1" applyFont="1" applyFill="1" applyBorder="1" applyAlignment="1">
      <alignment horizontal="left" vertical="top" wrapText="1"/>
    </xf>
    <xf numFmtId="0" fontId="5" fillId="5" borderId="0" xfId="3" applyNumberFormat="1" applyFont="1" applyFill="1" applyBorder="1" applyAlignment="1" applyProtection="1">
      <alignment vertical="top" wrapText="1"/>
      <protection hidden="1"/>
    </xf>
    <xf numFmtId="0" fontId="5" fillId="0" borderId="0" xfId="3" applyNumberFormat="1" applyFont="1" applyFill="1" applyBorder="1" applyAlignment="1" applyProtection="1">
      <alignment vertical="top" wrapText="1"/>
      <protection hidden="1"/>
    </xf>
    <xf numFmtId="166" fontId="7" fillId="5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left" vertical="top" wrapText="1"/>
    </xf>
    <xf numFmtId="167" fontId="5" fillId="0" borderId="0" xfId="0" applyNumberFormat="1" applyFont="1" applyFill="1" applyBorder="1" applyAlignment="1">
      <alignment vertical="top" wrapText="1" shrinkToFit="1"/>
    </xf>
    <xf numFmtId="166" fontId="5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5" borderId="0" xfId="0" applyNumberFormat="1" applyFont="1" applyFill="1" applyBorder="1" applyAlignment="1">
      <alignment horizontal="left" vertical="top" wrapText="1"/>
    </xf>
    <xf numFmtId="166" fontId="5" fillId="0" borderId="0" xfId="0" applyNumberFormat="1" applyFont="1" applyFill="1" applyBorder="1" applyAlignment="1">
      <alignment vertical="top"/>
    </xf>
    <xf numFmtId="0" fontId="5" fillId="0" borderId="0" xfId="3" applyNumberFormat="1" applyFont="1" applyFill="1" applyBorder="1" applyAlignment="1" applyProtection="1">
      <alignment horizontal="left" vertical="top" wrapText="1"/>
      <protection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hidden="1"/>
    </xf>
    <xf numFmtId="167" fontId="5" fillId="5" borderId="0" xfId="0" applyNumberFormat="1" applyFont="1" applyFill="1" applyBorder="1" applyAlignment="1">
      <alignment vertical="top" wrapText="1" shrinkToFit="1"/>
    </xf>
    <xf numFmtId="49" fontId="7" fillId="5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 wrapText="1"/>
    </xf>
    <xf numFmtId="4" fontId="5" fillId="5" borderId="0" xfId="1" applyNumberFormat="1" applyFont="1" applyFill="1" applyBorder="1" applyAlignment="1">
      <alignment horizontal="right" vertical="top"/>
    </xf>
    <xf numFmtId="49" fontId="5" fillId="5" borderId="0" xfId="0" applyNumberFormat="1" applyFont="1" applyFill="1" applyBorder="1" applyAlignment="1">
      <alignment vertical="top" wrapText="1"/>
    </xf>
    <xf numFmtId="49" fontId="5" fillId="5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vertical="top"/>
    </xf>
    <xf numFmtId="4" fontId="7" fillId="5" borderId="0" xfId="0" applyNumberFormat="1" applyFont="1" applyFill="1" applyBorder="1" applyAlignment="1">
      <alignment horizontal="right" vertical="top"/>
    </xf>
    <xf numFmtId="4" fontId="5" fillId="0" borderId="0" xfId="1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horizontal="left" vertical="top"/>
    </xf>
    <xf numFmtId="49" fontId="4" fillId="4" borderId="0" xfId="0" applyNumberFormat="1" applyFont="1" applyFill="1" applyBorder="1" applyAlignment="1">
      <alignment horizontal="right" vertical="top"/>
    </xf>
    <xf numFmtId="0" fontId="4" fillId="9" borderId="0" xfId="0" applyFont="1" applyFill="1" applyBorder="1" applyAlignment="1">
      <alignment horizontal="left" vertical="top"/>
    </xf>
    <xf numFmtId="0" fontId="4" fillId="1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0" xfId="3" applyNumberFormat="1" applyFont="1" applyFill="1" applyAlignment="1" applyProtection="1">
      <alignment horizontal="right" vertical="top"/>
      <protection hidden="1"/>
    </xf>
    <xf numFmtId="0" fontId="4" fillId="0" borderId="0" xfId="3" applyFont="1" applyFill="1" applyAlignment="1" applyProtection="1">
      <alignment horizontal="right" vertical="top"/>
      <protection hidden="1"/>
    </xf>
    <xf numFmtId="164" fontId="4" fillId="0" borderId="0" xfId="0" applyNumberFormat="1" applyFont="1" applyFill="1" applyAlignment="1">
      <alignment vertical="top"/>
    </xf>
    <xf numFmtId="0" fontId="14" fillId="0" borderId="0" xfId="5" applyNumberFormat="1" applyFont="1" applyFill="1" applyBorder="1" applyAlignment="1" applyProtection="1">
      <alignment horizontal="center" wrapText="1"/>
      <protection hidden="1"/>
    </xf>
    <xf numFmtId="0" fontId="5" fillId="0" borderId="0" xfId="0" applyFont="1" applyFill="1" applyAlignment="1">
      <alignment horizontal="left"/>
    </xf>
    <xf numFmtId="0" fontId="5" fillId="0" borderId="14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4" fillId="0" borderId="0" xfId="0" applyNumberFormat="1" applyFont="1" applyFill="1" applyAlignment="1">
      <alignment vertical="top"/>
    </xf>
    <xf numFmtId="0" fontId="0" fillId="0" borderId="0" xfId="0" applyFill="1"/>
    <xf numFmtId="0" fontId="5" fillId="0" borderId="4" xfId="0" applyFont="1" applyBorder="1" applyAlignment="1">
      <alignment horizontal="center" vertical="top" wrapText="1"/>
    </xf>
    <xf numFmtId="4" fontId="4" fillId="0" borderId="0" xfId="3" applyNumberFormat="1" applyFont="1" applyFill="1" applyAlignment="1" applyProtection="1">
      <alignment horizontal="right" vertical="top"/>
      <protection hidden="1"/>
    </xf>
    <xf numFmtId="4" fontId="4" fillId="0" borderId="0" xfId="0" applyNumberFormat="1" applyFont="1" applyFill="1" applyAlignment="1">
      <alignment horizontal="left" vertical="top"/>
    </xf>
    <xf numFmtId="0" fontId="17" fillId="0" borderId="0" xfId="0" applyFont="1" applyFill="1" applyBorder="1" applyAlignment="1">
      <alignment vertical="top"/>
    </xf>
    <xf numFmtId="4" fontId="4" fillId="5" borderId="0" xfId="0" applyNumberFormat="1" applyFont="1" applyFill="1" applyBorder="1" applyAlignment="1">
      <alignment horizontal="right" vertical="top"/>
    </xf>
    <xf numFmtId="4" fontId="10" fillId="0" borderId="0" xfId="3" applyNumberFormat="1" applyFont="1" applyFill="1" applyBorder="1" applyAlignment="1" applyProtection="1">
      <alignment horizontal="right" vertical="top"/>
      <protection hidden="1"/>
    </xf>
    <xf numFmtId="4" fontId="4" fillId="0" borderId="0" xfId="0" applyNumberFormat="1" applyFont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1" fillId="0" borderId="0" xfId="31" applyFont="1" applyAlignment="1">
      <alignment vertical="top"/>
    </xf>
    <xf numFmtId="0" fontId="18" fillId="0" borderId="0" xfId="31" applyFont="1" applyAlignment="1">
      <alignment vertical="top"/>
    </xf>
    <xf numFmtId="0" fontId="4" fillId="0" borderId="0" xfId="31" applyFont="1" applyAlignment="1">
      <alignment horizontal="center" vertical="top" wrapText="1"/>
    </xf>
    <xf numFmtId="0" fontId="5" fillId="0" borderId="0" xfId="31" applyFont="1" applyBorder="1" applyAlignment="1">
      <alignment horizontal="right" vertical="top" wrapText="1"/>
    </xf>
    <xf numFmtId="0" fontId="4" fillId="5" borderId="9" xfId="31" applyFont="1" applyFill="1" applyBorder="1" applyAlignment="1">
      <alignment horizontal="center" vertical="top" wrapText="1"/>
    </xf>
    <xf numFmtId="0" fontId="4" fillId="5" borderId="4" xfId="31" applyFont="1" applyFill="1" applyBorder="1" applyAlignment="1">
      <alignment horizontal="center" vertical="top" wrapText="1"/>
    </xf>
    <xf numFmtId="0" fontId="4" fillId="5" borderId="0" xfId="31" applyFont="1" applyFill="1" applyBorder="1" applyAlignment="1">
      <alignment horizontal="left" vertical="top" wrapText="1"/>
    </xf>
    <xf numFmtId="0" fontId="4" fillId="5" borderId="0" xfId="31" applyFont="1" applyFill="1" applyBorder="1" applyAlignment="1">
      <alignment horizontal="center" vertical="top" wrapText="1"/>
    </xf>
    <xf numFmtId="4" fontId="4" fillId="5" borderId="0" xfId="31" applyNumberFormat="1" applyFont="1" applyFill="1" applyBorder="1" applyAlignment="1">
      <alignment vertical="top" wrapText="1"/>
    </xf>
    <xf numFmtId="1" fontId="4" fillId="5" borderId="0" xfId="31" applyNumberFormat="1" applyFont="1" applyFill="1" applyBorder="1" applyAlignment="1">
      <alignment horizontal="center" vertical="top" wrapText="1"/>
    </xf>
    <xf numFmtId="4" fontId="4" fillId="5" borderId="0" xfId="31" applyNumberFormat="1" applyFont="1" applyFill="1" applyBorder="1" applyAlignment="1">
      <alignment horizontal="right" vertical="top" wrapText="1"/>
    </xf>
    <xf numFmtId="0" fontId="10" fillId="0" borderId="0" xfId="31" applyFont="1" applyBorder="1" applyAlignment="1">
      <alignment horizontal="left" vertical="top" wrapText="1"/>
    </xf>
    <xf numFmtId="0" fontId="10" fillId="0" borderId="0" xfId="31" applyFont="1" applyBorder="1" applyAlignment="1">
      <alignment horizontal="center" vertical="top" wrapText="1"/>
    </xf>
    <xf numFmtId="4" fontId="10" fillId="0" borderId="0" xfId="31" applyNumberFormat="1" applyFont="1" applyBorder="1" applyAlignment="1">
      <alignment horizontal="right" vertical="top" wrapText="1"/>
    </xf>
    <xf numFmtId="4" fontId="4" fillId="0" borderId="0" xfId="31" applyNumberFormat="1" applyFont="1" applyFill="1" applyBorder="1" applyAlignment="1">
      <alignment horizontal="right" vertical="top" wrapText="1"/>
    </xf>
    <xf numFmtId="4" fontId="1" fillId="0" borderId="0" xfId="31" applyNumberFormat="1" applyFont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4" fillId="0" borderId="0" xfId="31" applyFont="1" applyAlignment="1">
      <alignment horizontal="center" vertical="top" wrapText="1"/>
    </xf>
    <xf numFmtId="0" fontId="4" fillId="0" borderId="0" xfId="31" applyFont="1" applyBorder="1" applyAlignment="1">
      <alignment horizontal="center" vertical="top" wrapText="1"/>
    </xf>
    <xf numFmtId="0" fontId="4" fillId="5" borderId="6" xfId="31" applyFont="1" applyFill="1" applyBorder="1" applyAlignment="1">
      <alignment horizontal="center" vertical="top" wrapText="1"/>
    </xf>
    <xf numFmtId="0" fontId="4" fillId="5" borderId="8" xfId="31" applyFont="1" applyFill="1" applyBorder="1" applyAlignment="1">
      <alignment horizontal="center" vertical="top" wrapText="1"/>
    </xf>
    <xf numFmtId="0" fontId="14" fillId="0" borderId="0" xfId="5" applyNumberFormat="1" applyFont="1" applyFill="1" applyBorder="1" applyAlignment="1" applyProtection="1">
      <alignment horizontal="center" wrapText="1"/>
      <protection hidden="1"/>
    </xf>
  </cellXfs>
  <cellStyles count="141">
    <cellStyle name="Обычный" xfId="0" builtinId="0"/>
    <cellStyle name="Обычный 2" xfId="4"/>
    <cellStyle name="Обычный 2 10" xfId="32"/>
    <cellStyle name="Обычный 2 100" xfId="33"/>
    <cellStyle name="Обычный 2 101" xfId="34"/>
    <cellStyle name="Обычный 2 102" xfId="35"/>
    <cellStyle name="Обычный 2 103" xfId="36"/>
    <cellStyle name="Обычный 2 104" xfId="37"/>
    <cellStyle name="Обычный 2 105" xfId="38"/>
    <cellStyle name="Обычный 2 106" xfId="39"/>
    <cellStyle name="Обычный 2 107" xfId="40"/>
    <cellStyle name="Обычный 2 108" xfId="41"/>
    <cellStyle name="Обычный 2 109" xfId="42"/>
    <cellStyle name="Обычный 2 11" xfId="43"/>
    <cellStyle name="Обычный 2 110" xfId="44"/>
    <cellStyle name="Обычный 2 111" xfId="45"/>
    <cellStyle name="Обычный 2 112" xfId="46"/>
    <cellStyle name="Обычный 2 12" xfId="47"/>
    <cellStyle name="Обычный 2 13" xfId="48"/>
    <cellStyle name="Обычный 2 14" xfId="49"/>
    <cellStyle name="Обычный 2 15" xfId="50"/>
    <cellStyle name="Обычный 2 16" xfId="51"/>
    <cellStyle name="Обычный 2 17" xfId="52"/>
    <cellStyle name="Обычный 2 18" xfId="53"/>
    <cellStyle name="Обычный 2 19" xfId="54"/>
    <cellStyle name="Обычный 2 2" xfId="5"/>
    <cellStyle name="Обычный 2 2 2" xfId="55"/>
    <cellStyle name="Обычный 2 2 3" xfId="56"/>
    <cellStyle name="Обычный 2 20" xfId="57"/>
    <cellStyle name="Обычный 2 21" xfId="58"/>
    <cellStyle name="Обычный 2 22" xfId="59"/>
    <cellStyle name="Обычный 2 23" xfId="60"/>
    <cellStyle name="Обычный 2 24" xfId="61"/>
    <cellStyle name="Обычный 2 25" xfId="62"/>
    <cellStyle name="Обычный 2 26" xfId="63"/>
    <cellStyle name="Обычный 2 27" xfId="64"/>
    <cellStyle name="Обычный 2 28" xfId="65"/>
    <cellStyle name="Обычный 2 29" xfId="66"/>
    <cellStyle name="Обычный 2 3" xfId="6"/>
    <cellStyle name="Обычный 2 3 2" xfId="67"/>
    <cellStyle name="Обычный 2 30" xfId="68"/>
    <cellStyle name="Обычный 2 31" xfId="69"/>
    <cellStyle name="Обычный 2 32" xfId="70"/>
    <cellStyle name="Обычный 2 33" xfId="71"/>
    <cellStyle name="Обычный 2 34" xfId="72"/>
    <cellStyle name="Обычный 2 35" xfId="73"/>
    <cellStyle name="Обычный 2 36" xfId="74"/>
    <cellStyle name="Обычный 2 37" xfId="75"/>
    <cellStyle name="Обычный 2 38" xfId="76"/>
    <cellStyle name="Обычный 2 39" xfId="77"/>
    <cellStyle name="Обычный 2 4" xfId="2"/>
    <cellStyle name="Обычный 2 4 2" xfId="7"/>
    <cellStyle name="Обычный 2 4 3" xfId="8"/>
    <cellStyle name="Обычный 2 40" xfId="78"/>
    <cellStyle name="Обычный 2 41" xfId="79"/>
    <cellStyle name="Обычный 2 42" xfId="80"/>
    <cellStyle name="Обычный 2 43" xfId="81"/>
    <cellStyle name="Обычный 2 44" xfId="82"/>
    <cellStyle name="Обычный 2 45" xfId="83"/>
    <cellStyle name="Обычный 2 46" xfId="84"/>
    <cellStyle name="Обычный 2 47" xfId="85"/>
    <cellStyle name="Обычный 2 48" xfId="86"/>
    <cellStyle name="Обычный 2 49" xfId="87"/>
    <cellStyle name="Обычный 2 5" xfId="9"/>
    <cellStyle name="Обычный 2 5 2" xfId="10"/>
    <cellStyle name="Обычный 2 5 3" xfId="11"/>
    <cellStyle name="Обычный 2 50" xfId="88"/>
    <cellStyle name="Обычный 2 51" xfId="89"/>
    <cellStyle name="Обычный 2 52" xfId="90"/>
    <cellStyle name="Обычный 2 53" xfId="91"/>
    <cellStyle name="Обычный 2 54" xfId="92"/>
    <cellStyle name="Обычный 2 55" xfId="93"/>
    <cellStyle name="Обычный 2 56" xfId="94"/>
    <cellStyle name="Обычный 2 57" xfId="95"/>
    <cellStyle name="Обычный 2 58" xfId="96"/>
    <cellStyle name="Обычный 2 59" xfId="97"/>
    <cellStyle name="Обычный 2 6" xfId="12"/>
    <cellStyle name="Обычный 2 60" xfId="98"/>
    <cellStyle name="Обычный 2 61" xfId="99"/>
    <cellStyle name="Обычный 2 62" xfId="100"/>
    <cellStyle name="Обычный 2 63" xfId="101"/>
    <cellStyle name="Обычный 2 64" xfId="102"/>
    <cellStyle name="Обычный 2 65" xfId="103"/>
    <cellStyle name="Обычный 2 66" xfId="104"/>
    <cellStyle name="Обычный 2 67" xfId="105"/>
    <cellStyle name="Обычный 2 68" xfId="106"/>
    <cellStyle name="Обычный 2 69" xfId="107"/>
    <cellStyle name="Обычный 2 7" xfId="13"/>
    <cellStyle name="Обычный 2 70" xfId="108"/>
    <cellStyle name="Обычный 2 71" xfId="109"/>
    <cellStyle name="Обычный 2 72" xfId="110"/>
    <cellStyle name="Обычный 2 73" xfId="111"/>
    <cellStyle name="Обычный 2 74" xfId="112"/>
    <cellStyle name="Обычный 2 75" xfId="113"/>
    <cellStyle name="Обычный 2 76" xfId="114"/>
    <cellStyle name="Обычный 2 77" xfId="115"/>
    <cellStyle name="Обычный 2 78" xfId="116"/>
    <cellStyle name="Обычный 2 79" xfId="117"/>
    <cellStyle name="Обычный 2 8" xfId="118"/>
    <cellStyle name="Обычный 2 80" xfId="119"/>
    <cellStyle name="Обычный 2 81" xfId="120"/>
    <cellStyle name="Обычный 2 82" xfId="121"/>
    <cellStyle name="Обычный 2 83" xfId="122"/>
    <cellStyle name="Обычный 2 84" xfId="123"/>
    <cellStyle name="Обычный 2 85" xfId="124"/>
    <cellStyle name="Обычный 2 86" xfId="125"/>
    <cellStyle name="Обычный 2 87" xfId="126"/>
    <cellStyle name="Обычный 2 88" xfId="127"/>
    <cellStyle name="Обычный 2 89" xfId="128"/>
    <cellStyle name="Обычный 2 9" xfId="129"/>
    <cellStyle name="Обычный 2 90" xfId="130"/>
    <cellStyle name="Обычный 2 91" xfId="131"/>
    <cellStyle name="Обычный 2 92" xfId="132"/>
    <cellStyle name="Обычный 2 93" xfId="133"/>
    <cellStyle name="Обычный 2 94" xfId="134"/>
    <cellStyle name="Обычный 2 95" xfId="135"/>
    <cellStyle name="Обычный 2 96" xfId="136"/>
    <cellStyle name="Обычный 2 97" xfId="137"/>
    <cellStyle name="Обычный 2 98" xfId="138"/>
    <cellStyle name="Обычный 2 99" xfId="139"/>
    <cellStyle name="Обычный 3" xfId="14"/>
    <cellStyle name="Обычный 4" xfId="15"/>
    <cellStyle name="Обычный 4 2" xfId="16"/>
    <cellStyle name="Обычный 4 3" xfId="17"/>
    <cellStyle name="Обычный 5" xfId="18"/>
    <cellStyle name="Обычный 5 2" xfId="19"/>
    <cellStyle name="Обычный 5 2 2" xfId="31"/>
    <cellStyle name="Обычный 5 3" xfId="20"/>
    <cellStyle name="Обычный 6" xfId="21"/>
    <cellStyle name="Обычный 6 2" xfId="22"/>
    <cellStyle name="Обычный 6 3" xfId="23"/>
    <cellStyle name="Обычный 7" xfId="24"/>
    <cellStyle name="Обычный 7 2" xfId="25"/>
    <cellStyle name="Обычный 7 3" xfId="26"/>
    <cellStyle name="Обычный 8" xfId="140"/>
    <cellStyle name="Обычный_tmp" xfId="3"/>
    <cellStyle name="Финансовый" xfId="1" builtinId="3"/>
    <cellStyle name="Финансовый 2" xfId="27"/>
    <cellStyle name="Финансовый 3" xfId="28"/>
    <cellStyle name="Финансовый 3 2" xfId="29"/>
    <cellStyle name="Финансовый 3 3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982"/>
  <sheetViews>
    <sheetView tabSelected="1" view="pageBreakPreview" topLeftCell="A1975" zoomScale="118" zoomScaleNormal="100" zoomScaleSheetLayoutView="118" workbookViewId="0">
      <selection activeCell="B1983" sqref="B1983"/>
    </sheetView>
  </sheetViews>
  <sheetFormatPr defaultColWidth="8.69140625" defaultRowHeight="17.399999999999999"/>
  <cols>
    <col min="1" max="1" width="6.84375" style="44" customWidth="1"/>
    <col min="2" max="2" width="35.921875" style="80" customWidth="1"/>
    <col min="3" max="3" width="5.23046875" style="81" customWidth="1"/>
    <col min="4" max="4" width="3.3828125" style="82" customWidth="1"/>
    <col min="5" max="5" width="3" style="82" customWidth="1"/>
    <col min="6" max="6" width="8.69140625" style="82" customWidth="1"/>
    <col min="7" max="7" width="4" style="82" customWidth="1"/>
    <col min="8" max="8" width="11.921875" style="83" customWidth="1"/>
    <col min="9" max="9" width="10.3828125" style="92" customWidth="1"/>
    <col min="10" max="11" width="10.07421875" style="83" customWidth="1"/>
    <col min="15" max="15" width="10.07421875" style="83" hidden="1" customWidth="1"/>
    <col min="16" max="16" width="10.3828125" style="83" hidden="1" customWidth="1"/>
    <col min="17" max="17" width="10.3828125" style="92" hidden="1" customWidth="1"/>
    <col min="18" max="18" width="10.07421875" style="83" hidden="1" customWidth="1"/>
    <col min="19" max="19" width="10.3828125" style="83" hidden="1" customWidth="1"/>
    <col min="20" max="20" width="10.3828125" style="92" hidden="1" customWidth="1"/>
    <col min="21" max="22" width="0" style="52" hidden="1" customWidth="1"/>
    <col min="23" max="16384" width="8.69140625" style="52"/>
  </cols>
  <sheetData>
    <row r="1" spans="1:20" s="6" customFormat="1">
      <c r="A1" s="1"/>
      <c r="B1" s="2"/>
      <c r="C1" s="3"/>
      <c r="D1" s="183"/>
      <c r="E1" s="183"/>
      <c r="F1" s="183"/>
      <c r="G1" s="183"/>
      <c r="H1" s="5" t="s">
        <v>1008</v>
      </c>
      <c r="I1" s="194"/>
      <c r="J1" s="187"/>
      <c r="K1" s="187"/>
      <c r="L1" s="195"/>
      <c r="M1" s="195"/>
      <c r="N1" s="195"/>
      <c r="O1" s="187"/>
      <c r="P1" s="187"/>
      <c r="Q1" s="194"/>
      <c r="R1" s="187"/>
      <c r="S1" s="187"/>
      <c r="T1" s="194"/>
    </row>
    <row r="2" spans="1:20" s="6" customFormat="1">
      <c r="A2" s="1"/>
      <c r="B2" s="2"/>
      <c r="C2" s="3"/>
      <c r="D2" s="183"/>
      <c r="E2" s="183"/>
      <c r="F2" s="183"/>
      <c r="G2" s="183"/>
      <c r="H2" s="5" t="s">
        <v>1009</v>
      </c>
      <c r="I2" s="194"/>
      <c r="J2" s="187"/>
      <c r="K2" s="187"/>
      <c r="L2" s="195"/>
      <c r="M2" s="195"/>
      <c r="N2" s="195"/>
      <c r="O2" s="187"/>
      <c r="P2" s="187"/>
      <c r="Q2" s="194"/>
      <c r="R2" s="187"/>
      <c r="S2" s="187"/>
      <c r="T2" s="194"/>
    </row>
    <row r="3" spans="1:20" s="6" customFormat="1">
      <c r="A3" s="1"/>
      <c r="B3" s="2"/>
      <c r="C3" s="3"/>
      <c r="D3" s="183"/>
      <c r="E3" s="183"/>
      <c r="F3" s="183"/>
      <c r="G3" s="183"/>
      <c r="H3" s="5" t="s">
        <v>1010</v>
      </c>
      <c r="I3" s="194"/>
      <c r="J3" s="187"/>
      <c r="K3" s="187"/>
      <c r="L3" s="195"/>
      <c r="M3" s="195"/>
      <c r="N3" s="195"/>
      <c r="O3" s="187"/>
      <c r="P3" s="187"/>
      <c r="Q3" s="194"/>
      <c r="R3" s="187"/>
      <c r="S3" s="187"/>
      <c r="T3" s="194"/>
    </row>
    <row r="4" spans="1:20" s="6" customFormat="1">
      <c r="A4" s="1"/>
      <c r="B4" s="2"/>
      <c r="C4" s="3"/>
      <c r="D4" s="183"/>
      <c r="E4" s="183"/>
      <c r="F4" s="183"/>
      <c r="G4" s="183"/>
      <c r="H4" s="5" t="s">
        <v>1011</v>
      </c>
      <c r="I4" s="194"/>
      <c r="J4" s="187"/>
      <c r="K4" s="187"/>
      <c r="L4" s="195"/>
      <c r="M4" s="195"/>
      <c r="N4" s="195"/>
      <c r="O4" s="187"/>
      <c r="P4" s="187"/>
      <c r="Q4" s="194"/>
      <c r="R4" s="187"/>
      <c r="S4" s="187"/>
      <c r="T4" s="194"/>
    </row>
    <row r="5" spans="1:20" s="6" customFormat="1">
      <c r="A5" s="1"/>
      <c r="B5" s="2"/>
      <c r="C5" s="3"/>
      <c r="D5" s="183"/>
      <c r="E5" s="183"/>
      <c r="F5" s="183"/>
      <c r="G5" s="183"/>
      <c r="H5" s="5" t="s">
        <v>996</v>
      </c>
      <c r="I5" s="194"/>
      <c r="J5" s="187"/>
      <c r="K5" s="187"/>
      <c r="L5" s="195"/>
      <c r="M5" s="195"/>
      <c r="N5" s="195"/>
      <c r="O5" s="187"/>
      <c r="P5" s="187"/>
      <c r="Q5" s="194"/>
      <c r="R5" s="187"/>
      <c r="S5" s="187"/>
      <c r="T5" s="194"/>
    </row>
    <row r="6" spans="1:20" s="6" customFormat="1">
      <c r="A6" s="1"/>
      <c r="B6" s="2"/>
      <c r="C6" s="3"/>
      <c r="D6" s="183"/>
      <c r="E6" s="183"/>
      <c r="F6" s="183"/>
      <c r="G6" s="183"/>
      <c r="H6" s="5" t="s">
        <v>1012</v>
      </c>
      <c r="I6" s="194"/>
      <c r="J6" s="187"/>
      <c r="K6" s="187"/>
      <c r="L6" s="195"/>
      <c r="M6" s="195"/>
      <c r="N6" s="195"/>
      <c r="O6" s="187"/>
      <c r="P6" s="187"/>
      <c r="Q6" s="194"/>
      <c r="R6" s="187"/>
      <c r="S6" s="187"/>
      <c r="T6" s="194"/>
    </row>
    <row r="7" spans="1:20" s="6" customFormat="1">
      <c r="A7" s="1"/>
      <c r="B7" s="2"/>
      <c r="C7" s="3"/>
      <c r="D7" s="183"/>
      <c r="E7" s="183"/>
      <c r="F7" s="183"/>
      <c r="G7" s="183"/>
      <c r="H7" s="5" t="s">
        <v>1013</v>
      </c>
      <c r="I7" s="194"/>
      <c r="J7" s="187"/>
      <c r="K7" s="187"/>
      <c r="L7" s="195"/>
      <c r="M7" s="195"/>
      <c r="N7" s="195"/>
      <c r="O7" s="187"/>
      <c r="P7" s="187"/>
      <c r="Q7" s="194"/>
      <c r="R7" s="187"/>
      <c r="S7" s="187"/>
      <c r="T7" s="194"/>
    </row>
    <row r="8" spans="1:20" s="6" customFormat="1">
      <c r="A8" s="1"/>
      <c r="B8" s="2"/>
      <c r="C8" s="3"/>
      <c r="D8" s="183"/>
      <c r="E8" s="183"/>
      <c r="F8" s="183"/>
      <c r="G8" s="183"/>
      <c r="H8" s="197" t="s">
        <v>1014</v>
      </c>
      <c r="I8" s="194"/>
      <c r="J8" s="187"/>
      <c r="K8" s="187"/>
      <c r="L8" s="195"/>
      <c r="M8" s="195"/>
      <c r="N8" s="195"/>
      <c r="O8" s="187"/>
      <c r="P8" s="187"/>
      <c r="Q8" s="194"/>
      <c r="R8" s="187"/>
      <c r="S8" s="187"/>
      <c r="T8" s="194"/>
    </row>
    <row r="9" spans="1:20" s="6" customFormat="1">
      <c r="A9" s="1"/>
      <c r="B9" s="2"/>
      <c r="C9" s="3"/>
      <c r="D9" s="183"/>
      <c r="E9" s="183"/>
      <c r="F9" s="183"/>
      <c r="G9" s="183"/>
      <c r="H9" s="187"/>
      <c r="I9" s="194"/>
      <c r="J9" s="187"/>
      <c r="K9" s="187"/>
      <c r="L9" s="195"/>
      <c r="M9" s="195"/>
      <c r="N9" s="195"/>
      <c r="O9" s="187"/>
      <c r="P9" s="187"/>
      <c r="Q9" s="194"/>
      <c r="R9" s="187"/>
      <c r="S9" s="187"/>
      <c r="T9" s="194"/>
    </row>
    <row r="10" spans="1:20" s="6" customFormat="1" ht="15.6">
      <c r="A10" s="1"/>
      <c r="B10" s="224" t="s">
        <v>998</v>
      </c>
      <c r="C10" s="224"/>
      <c r="D10" s="224"/>
      <c r="E10" s="224"/>
      <c r="F10" s="224"/>
      <c r="G10" s="224"/>
      <c r="H10" s="224"/>
      <c r="I10" s="191"/>
      <c r="J10" s="3"/>
      <c r="K10" s="3"/>
      <c r="O10" s="3"/>
      <c r="P10" s="3"/>
      <c r="Q10" s="5"/>
      <c r="R10" s="3"/>
      <c r="S10" s="3"/>
      <c r="T10" s="5"/>
    </row>
    <row r="11" spans="1:20" s="6" customFormat="1" ht="15.6">
      <c r="A11" s="1"/>
      <c r="B11" s="225" t="s">
        <v>1007</v>
      </c>
      <c r="C11" s="225"/>
      <c r="D11" s="225"/>
      <c r="E11" s="225"/>
      <c r="F11" s="225"/>
      <c r="G11" s="225"/>
      <c r="H11" s="225"/>
      <c r="I11" s="192"/>
      <c r="J11" s="3"/>
      <c r="K11" s="3"/>
      <c r="O11" s="3"/>
      <c r="P11" s="3"/>
      <c r="Q11" s="5"/>
      <c r="R11" s="3"/>
      <c r="S11" s="3"/>
      <c r="T11" s="5"/>
    </row>
    <row r="12" spans="1:20" s="6" customFormat="1" ht="15.6">
      <c r="A12" s="1"/>
      <c r="B12" s="193"/>
      <c r="C12" s="193"/>
      <c r="D12" s="193"/>
      <c r="E12" s="193"/>
      <c r="F12" s="193"/>
      <c r="G12" s="193"/>
      <c r="H12" s="193"/>
      <c r="I12" s="193"/>
      <c r="J12" s="3"/>
      <c r="K12" s="3"/>
      <c r="O12" s="3"/>
      <c r="P12" s="3"/>
      <c r="Q12" s="5"/>
      <c r="R12" s="3"/>
      <c r="S12" s="3"/>
      <c r="T12" s="5"/>
    </row>
    <row r="13" spans="1:20" s="6" customFormat="1" ht="15.6">
      <c r="A13" s="1"/>
      <c r="B13" s="225" t="s">
        <v>1000</v>
      </c>
      <c r="C13" s="225"/>
      <c r="D13" s="225"/>
      <c r="E13" s="225"/>
      <c r="F13" s="225"/>
      <c r="G13" s="225"/>
      <c r="H13" s="225"/>
      <c r="I13" s="192"/>
      <c r="J13" s="3"/>
      <c r="K13" s="3"/>
      <c r="O13" s="3"/>
      <c r="P13" s="3"/>
      <c r="Q13" s="5"/>
      <c r="R13" s="3"/>
      <c r="S13" s="3"/>
      <c r="T13" s="5"/>
    </row>
    <row r="14" spans="1:20" s="6" customFormat="1" ht="15.6">
      <c r="A14" s="1"/>
      <c r="B14" s="225" t="s">
        <v>1001</v>
      </c>
      <c r="C14" s="225"/>
      <c r="D14" s="225"/>
      <c r="E14" s="225"/>
      <c r="F14" s="225"/>
      <c r="G14" s="225"/>
      <c r="H14" s="225"/>
      <c r="I14" s="192"/>
      <c r="J14" s="3"/>
      <c r="K14" s="3"/>
      <c r="O14" s="3"/>
      <c r="P14" s="3"/>
      <c r="Q14" s="5"/>
      <c r="R14" s="3"/>
      <c r="S14" s="3"/>
      <c r="T14" s="5"/>
    </row>
    <row r="15" spans="1:20" s="6" customFormat="1" ht="15.6">
      <c r="A15" s="1"/>
      <c r="B15" s="226"/>
      <c r="C15" s="226"/>
      <c r="D15" s="226"/>
      <c r="E15" s="226"/>
      <c r="F15" s="226"/>
      <c r="G15" s="226"/>
      <c r="H15" s="226"/>
      <c r="I15" s="226"/>
      <c r="J15" s="3"/>
      <c r="K15" s="3"/>
      <c r="O15" s="3"/>
      <c r="P15" s="3"/>
      <c r="Q15" s="5"/>
      <c r="R15" s="3"/>
      <c r="S15" s="3"/>
      <c r="T15" s="5"/>
    </row>
    <row r="16" spans="1:20" s="6" customFormat="1">
      <c r="A16" s="1"/>
      <c r="B16" s="193"/>
      <c r="C16" s="193"/>
      <c r="D16" s="193"/>
      <c r="E16" s="193"/>
      <c r="F16" s="193"/>
      <c r="G16"/>
      <c r="H16" s="190" t="s">
        <v>1002</v>
      </c>
      <c r="I16"/>
      <c r="J16" s="3"/>
      <c r="K16" s="3"/>
      <c r="O16" s="3"/>
      <c r="P16" s="3"/>
      <c r="Q16" s="5"/>
      <c r="R16" s="3"/>
      <c r="S16" s="3"/>
      <c r="T16" s="5"/>
    </row>
    <row r="17" spans="1:21" s="6" customFormat="1" ht="34.5" customHeight="1">
      <c r="A17" s="1"/>
      <c r="B17" s="221" t="s">
        <v>1003</v>
      </c>
      <c r="C17" s="221" t="s">
        <v>1004</v>
      </c>
      <c r="D17" s="221"/>
      <c r="E17" s="221"/>
      <c r="F17" s="221"/>
      <c r="G17" s="221"/>
      <c r="H17" s="222" t="s">
        <v>1005</v>
      </c>
      <c r="I17"/>
      <c r="J17" s="3"/>
      <c r="K17" s="3"/>
      <c r="O17" s="3"/>
      <c r="P17" s="3"/>
      <c r="Q17" s="5"/>
      <c r="R17" s="3"/>
      <c r="S17" s="3"/>
      <c r="T17" s="5"/>
    </row>
    <row r="18" spans="1:21" s="6" customFormat="1" ht="18" thickBot="1">
      <c r="A18" s="1"/>
      <c r="B18" s="221"/>
      <c r="C18" s="196" t="s">
        <v>1006</v>
      </c>
      <c r="D18" s="196" t="s">
        <v>1</v>
      </c>
      <c r="E18" s="196" t="s">
        <v>2</v>
      </c>
      <c r="F18" s="196" t="s">
        <v>3</v>
      </c>
      <c r="G18" s="196" t="s">
        <v>4</v>
      </c>
      <c r="H18" s="223"/>
      <c r="I18"/>
      <c r="J18" s="9"/>
      <c r="K18" s="11" t="s">
        <v>0</v>
      </c>
      <c r="O18" s="9"/>
      <c r="P18" s="10"/>
      <c r="Q18" s="11"/>
      <c r="R18" s="9"/>
      <c r="S18" s="10"/>
      <c r="T18" s="11"/>
    </row>
    <row r="19" spans="1:21" s="14" customFormat="1" ht="16.2" thickBot="1">
      <c r="A19" s="1"/>
      <c r="B19" s="30">
        <v>1</v>
      </c>
      <c r="C19" s="21">
        <v>2</v>
      </c>
      <c r="D19" s="21">
        <v>3</v>
      </c>
      <c r="E19" s="21" t="s">
        <v>5</v>
      </c>
      <c r="F19" s="21">
        <v>5</v>
      </c>
      <c r="G19" s="21">
        <v>6</v>
      </c>
      <c r="H19" s="21">
        <v>7</v>
      </c>
      <c r="I19" s="12"/>
      <c r="J19" s="13"/>
      <c r="K19" s="13">
        <v>7</v>
      </c>
      <c r="O19" s="13"/>
      <c r="P19" s="13"/>
      <c r="Q19" s="13"/>
      <c r="R19" s="13"/>
      <c r="S19" s="13"/>
      <c r="T19" s="13"/>
    </row>
    <row r="20" spans="1:21" s="17" customFormat="1" ht="15.6">
      <c r="A20" s="15"/>
      <c r="B20" s="123" t="s">
        <v>6</v>
      </c>
      <c r="C20" s="124" t="s">
        <v>7</v>
      </c>
      <c r="D20" s="125" t="s">
        <v>8</v>
      </c>
      <c r="E20" s="125" t="s">
        <v>8</v>
      </c>
      <c r="F20" s="125" t="s">
        <v>9</v>
      </c>
      <c r="G20" s="125" t="s">
        <v>10</v>
      </c>
      <c r="H20" s="78">
        <f>H21+H63</f>
        <v>54679560</v>
      </c>
      <c r="I20" s="103">
        <f t="shared" ref="I20:I26" si="0">ROUND(K20*1000,2)</f>
        <v>54679560</v>
      </c>
      <c r="J20" s="16">
        <f t="shared" ref="J20:J26" si="1">H20-I20</f>
        <v>0</v>
      </c>
      <c r="K20" s="16">
        <v>54679.56</v>
      </c>
      <c r="O20" s="16">
        <v>54679.56</v>
      </c>
      <c r="P20" s="16">
        <v>54679.56</v>
      </c>
      <c r="Q20" s="16">
        <v>54679.56</v>
      </c>
      <c r="R20" s="16">
        <f t="shared" ref="R20:R26" si="2">H20-O20</f>
        <v>54624880.439999998</v>
      </c>
      <c r="S20" s="16" t="e">
        <f>#REF!-P20</f>
        <v>#REF!</v>
      </c>
      <c r="T20" s="16" t="e">
        <f>#REF!-Q20</f>
        <v>#REF!</v>
      </c>
      <c r="U20" s="18" t="str">
        <f>CONCATENATE(F20,G20)</f>
        <v>00 0 00 00000000</v>
      </c>
    </row>
    <row r="21" spans="1:21" s="17" customFormat="1" ht="15.6">
      <c r="A21" s="15"/>
      <c r="B21" s="126" t="s">
        <v>11</v>
      </c>
      <c r="C21" s="127" t="s">
        <v>7</v>
      </c>
      <c r="D21" s="128" t="s">
        <v>12</v>
      </c>
      <c r="E21" s="128" t="s">
        <v>8</v>
      </c>
      <c r="F21" s="128" t="s">
        <v>9</v>
      </c>
      <c r="G21" s="128" t="s">
        <v>10</v>
      </c>
      <c r="H21" s="77">
        <f>H22+H57</f>
        <v>47589060</v>
      </c>
      <c r="I21" s="79">
        <f t="shared" si="0"/>
        <v>47589060</v>
      </c>
      <c r="J21" s="16">
        <f t="shared" si="1"/>
        <v>0</v>
      </c>
      <c r="K21" s="19">
        <v>47589.06</v>
      </c>
      <c r="O21" s="19">
        <v>47589.06</v>
      </c>
      <c r="P21" s="19">
        <v>47589.06</v>
      </c>
      <c r="Q21" s="19">
        <v>47589.06</v>
      </c>
      <c r="R21" s="19">
        <f t="shared" si="2"/>
        <v>47541470.939999998</v>
      </c>
      <c r="S21" s="19" t="e">
        <f>#REF!-P21</f>
        <v>#REF!</v>
      </c>
      <c r="T21" s="19" t="e">
        <f>#REF!-Q21</f>
        <v>#REF!</v>
      </c>
      <c r="U21" s="18" t="str">
        <f t="shared" ref="U21:U118" si="3">CONCATENATE(F21,G21)</f>
        <v>00 0 00 00000000</v>
      </c>
    </row>
    <row r="22" spans="1:21" s="17" customFormat="1" ht="39.6">
      <c r="A22" s="15"/>
      <c r="B22" s="129" t="s">
        <v>13</v>
      </c>
      <c r="C22" s="130" t="s">
        <v>7</v>
      </c>
      <c r="D22" s="131" t="s">
        <v>12</v>
      </c>
      <c r="E22" s="131" t="s">
        <v>14</v>
      </c>
      <c r="F22" s="131" t="s">
        <v>9</v>
      </c>
      <c r="G22" s="131" t="s">
        <v>10</v>
      </c>
      <c r="H22" s="132">
        <f>H23</f>
        <v>47089060</v>
      </c>
      <c r="I22" s="104">
        <f t="shared" si="0"/>
        <v>47089060</v>
      </c>
      <c r="J22" s="16">
        <f t="shared" si="1"/>
        <v>0</v>
      </c>
      <c r="K22" s="20">
        <v>47089.06</v>
      </c>
      <c r="O22" s="20">
        <v>47089.06</v>
      </c>
      <c r="P22" s="20">
        <v>47089.06</v>
      </c>
      <c r="Q22" s="20">
        <v>47089.06</v>
      </c>
      <c r="R22" s="20">
        <f t="shared" si="2"/>
        <v>47041970.939999998</v>
      </c>
      <c r="S22" s="20" t="e">
        <f>#REF!-P22</f>
        <v>#REF!</v>
      </c>
      <c r="T22" s="20" t="e">
        <f>#REF!-Q22</f>
        <v>#REF!</v>
      </c>
      <c r="U22" s="18" t="str">
        <f t="shared" si="3"/>
        <v>00 0 00 00000000</v>
      </c>
    </row>
    <row r="23" spans="1:21" s="17" customFormat="1" ht="15.6">
      <c r="A23" s="15"/>
      <c r="B23" s="133" t="s">
        <v>15</v>
      </c>
      <c r="C23" s="134" t="s">
        <v>7</v>
      </c>
      <c r="D23" s="135" t="s">
        <v>12</v>
      </c>
      <c r="E23" s="135" t="s">
        <v>14</v>
      </c>
      <c r="F23" s="135" t="s">
        <v>16</v>
      </c>
      <c r="G23" s="135" t="s">
        <v>10</v>
      </c>
      <c r="H23" s="136">
        <f>H24+H48+H39</f>
        <v>47089060</v>
      </c>
      <c r="I23" s="105">
        <f t="shared" si="0"/>
        <v>47089060</v>
      </c>
      <c r="J23" s="16">
        <f t="shared" si="1"/>
        <v>0</v>
      </c>
      <c r="K23" s="22">
        <v>47089.06</v>
      </c>
      <c r="O23" s="22">
        <v>47089.06</v>
      </c>
      <c r="P23" s="22">
        <v>47089.06</v>
      </c>
      <c r="Q23" s="22">
        <v>47089.06</v>
      </c>
      <c r="R23" s="22">
        <f t="shared" si="2"/>
        <v>47041970.939999998</v>
      </c>
      <c r="S23" s="22" t="e">
        <f>#REF!-P23</f>
        <v>#REF!</v>
      </c>
      <c r="T23" s="22" t="e">
        <f>#REF!-Q23</f>
        <v>#REF!</v>
      </c>
      <c r="U23" s="18" t="str">
        <f t="shared" si="3"/>
        <v>70 0 00 00000000</v>
      </c>
    </row>
    <row r="24" spans="1:21" s="17" customFormat="1" ht="26.4">
      <c r="A24" s="15"/>
      <c r="B24" s="133" t="s">
        <v>17</v>
      </c>
      <c r="C24" s="134" t="s">
        <v>7</v>
      </c>
      <c r="D24" s="135" t="s">
        <v>12</v>
      </c>
      <c r="E24" s="135" t="s">
        <v>14</v>
      </c>
      <c r="F24" s="135" t="s">
        <v>18</v>
      </c>
      <c r="G24" s="135" t="s">
        <v>10</v>
      </c>
      <c r="H24" s="136">
        <f>H25+H35</f>
        <v>42983740</v>
      </c>
      <c r="I24" s="105">
        <f t="shared" si="0"/>
        <v>42983740</v>
      </c>
      <c r="J24" s="16">
        <f t="shared" si="1"/>
        <v>0</v>
      </c>
      <c r="K24" s="22">
        <v>42983.74</v>
      </c>
      <c r="O24" s="22">
        <v>42983.74</v>
      </c>
      <c r="P24" s="22">
        <v>42983.74</v>
      </c>
      <c r="Q24" s="22">
        <v>42983.74</v>
      </c>
      <c r="R24" s="22">
        <f t="shared" si="2"/>
        <v>42940756.259999998</v>
      </c>
      <c r="S24" s="22" t="e">
        <f>#REF!-P24</f>
        <v>#REF!</v>
      </c>
      <c r="T24" s="22" t="e">
        <f>#REF!-Q24</f>
        <v>#REF!</v>
      </c>
      <c r="U24" s="18" t="str">
        <f t="shared" si="3"/>
        <v>70 1 00 00000000</v>
      </c>
    </row>
    <row r="25" spans="1:21" s="17" customFormat="1" ht="26.4">
      <c r="A25" s="15"/>
      <c r="B25" s="133" t="s">
        <v>19</v>
      </c>
      <c r="C25" s="134" t="s">
        <v>7</v>
      </c>
      <c r="D25" s="135" t="s">
        <v>12</v>
      </c>
      <c r="E25" s="135" t="s">
        <v>14</v>
      </c>
      <c r="F25" s="135" t="s">
        <v>20</v>
      </c>
      <c r="G25" s="135" t="s">
        <v>10</v>
      </c>
      <c r="H25" s="136">
        <f>H26+H30+H32</f>
        <v>10397540</v>
      </c>
      <c r="I25" s="105">
        <f t="shared" si="0"/>
        <v>10397540</v>
      </c>
      <c r="J25" s="16">
        <f t="shared" si="1"/>
        <v>0</v>
      </c>
      <c r="K25" s="22">
        <v>10397.540000000001</v>
      </c>
      <c r="O25" s="22">
        <v>10397.540000000001</v>
      </c>
      <c r="P25" s="22">
        <v>10397.540000000001</v>
      </c>
      <c r="Q25" s="22">
        <v>10397.540000000001</v>
      </c>
      <c r="R25" s="22">
        <f t="shared" si="2"/>
        <v>10387142.460000001</v>
      </c>
      <c r="S25" s="22" t="e">
        <f>#REF!-P25</f>
        <v>#REF!</v>
      </c>
      <c r="T25" s="22" t="e">
        <f>#REF!-Q25</f>
        <v>#REF!</v>
      </c>
      <c r="U25" s="18" t="str">
        <f t="shared" si="3"/>
        <v>70 1 00 10010000</v>
      </c>
    </row>
    <row r="26" spans="1:21" s="17" customFormat="1" ht="26.4">
      <c r="A26" s="15"/>
      <c r="B26" s="137" t="s">
        <v>21</v>
      </c>
      <c r="C26" s="134" t="s">
        <v>7</v>
      </c>
      <c r="D26" s="135" t="s">
        <v>12</v>
      </c>
      <c r="E26" s="135" t="s">
        <v>14</v>
      </c>
      <c r="F26" s="135" t="s">
        <v>20</v>
      </c>
      <c r="G26" s="135" t="s">
        <v>22</v>
      </c>
      <c r="H26" s="136">
        <f>SUM(H27:H29)</f>
        <v>3836780</v>
      </c>
      <c r="I26" s="105">
        <f t="shared" si="0"/>
        <v>3836780</v>
      </c>
      <c r="J26" s="16">
        <f t="shared" si="1"/>
        <v>0</v>
      </c>
      <c r="K26" s="22">
        <v>3836.7799999999997</v>
      </c>
      <c r="O26" s="22">
        <v>3836.7799999999997</v>
      </c>
      <c r="P26" s="22">
        <v>3836.7799999999997</v>
      </c>
      <c r="Q26" s="22">
        <v>3836.7799999999997</v>
      </c>
      <c r="R26" s="22">
        <f t="shared" si="2"/>
        <v>3832943.22</v>
      </c>
      <c r="S26" s="22" t="e">
        <f>#REF!-P26</f>
        <v>#REF!</v>
      </c>
      <c r="T26" s="22" t="e">
        <f>#REF!-Q26</f>
        <v>#REF!</v>
      </c>
      <c r="U26" s="18" t="str">
        <f t="shared" si="3"/>
        <v>70 1 00 10010120</v>
      </c>
    </row>
    <row r="27" spans="1:21" s="26" customFormat="1" ht="26.4">
      <c r="A27" s="23"/>
      <c r="B27" s="137" t="s">
        <v>23</v>
      </c>
      <c r="C27" s="134" t="s">
        <v>7</v>
      </c>
      <c r="D27" s="135" t="s">
        <v>12</v>
      </c>
      <c r="E27" s="135" t="s">
        <v>14</v>
      </c>
      <c r="F27" s="135" t="s">
        <v>20</v>
      </c>
      <c r="G27" s="135" t="s">
        <v>24</v>
      </c>
      <c r="H27" s="136">
        <v>1273006</v>
      </c>
      <c r="I27" s="106"/>
      <c r="J27" s="25"/>
      <c r="K27" s="24"/>
      <c r="O27" s="24"/>
      <c r="P27" s="24"/>
      <c r="Q27" s="24"/>
      <c r="R27" s="24"/>
      <c r="S27" s="24"/>
      <c r="T27" s="24"/>
      <c r="U27" s="27"/>
    </row>
    <row r="28" spans="1:21" s="26" customFormat="1" ht="52.8">
      <c r="A28" s="23"/>
      <c r="B28" s="137" t="s">
        <v>25</v>
      </c>
      <c r="C28" s="134" t="s">
        <v>7</v>
      </c>
      <c r="D28" s="135" t="s">
        <v>12</v>
      </c>
      <c r="E28" s="135" t="s">
        <v>14</v>
      </c>
      <c r="F28" s="135" t="s">
        <v>20</v>
      </c>
      <c r="G28" s="135" t="s">
        <v>26</v>
      </c>
      <c r="H28" s="136">
        <v>2333120</v>
      </c>
      <c r="I28" s="106"/>
      <c r="J28" s="25"/>
      <c r="K28" s="24"/>
      <c r="O28" s="24"/>
      <c r="P28" s="24"/>
      <c r="Q28" s="24"/>
      <c r="R28" s="24"/>
      <c r="S28" s="24"/>
      <c r="T28" s="24"/>
      <c r="U28" s="27"/>
    </row>
    <row r="29" spans="1:21" s="26" customFormat="1" ht="39.6">
      <c r="A29" s="23"/>
      <c r="B29" s="137" t="s">
        <v>27</v>
      </c>
      <c r="C29" s="134" t="s">
        <v>7</v>
      </c>
      <c r="D29" s="135" t="s">
        <v>12</v>
      </c>
      <c r="E29" s="135" t="s">
        <v>14</v>
      </c>
      <c r="F29" s="135" t="s">
        <v>20</v>
      </c>
      <c r="G29" s="135" t="s">
        <v>28</v>
      </c>
      <c r="H29" s="136">
        <v>230654</v>
      </c>
      <c r="I29" s="106"/>
      <c r="J29" s="25"/>
      <c r="K29" s="24"/>
      <c r="O29" s="24"/>
      <c r="P29" s="24"/>
      <c r="Q29" s="24"/>
      <c r="R29" s="24"/>
      <c r="S29" s="24"/>
      <c r="T29" s="24"/>
      <c r="U29" s="27"/>
    </row>
    <row r="30" spans="1:21" s="17" customFormat="1" ht="26.4">
      <c r="A30" s="15"/>
      <c r="B30" s="133" t="s">
        <v>29</v>
      </c>
      <c r="C30" s="134" t="s">
        <v>7</v>
      </c>
      <c r="D30" s="135" t="s">
        <v>12</v>
      </c>
      <c r="E30" s="135" t="s">
        <v>14</v>
      </c>
      <c r="F30" s="135" t="s">
        <v>20</v>
      </c>
      <c r="G30" s="135" t="s">
        <v>30</v>
      </c>
      <c r="H30" s="136">
        <f>H31</f>
        <v>6454140</v>
      </c>
      <c r="I30" s="105">
        <f>ROUND(K30*1000,2)</f>
        <v>6454140</v>
      </c>
      <c r="J30" s="16">
        <f>H30-I30</f>
        <v>0</v>
      </c>
      <c r="K30" s="22">
        <v>6454.14</v>
      </c>
      <c r="O30" s="22">
        <v>6454.14</v>
      </c>
      <c r="P30" s="22">
        <v>6454.14</v>
      </c>
      <c r="Q30" s="22">
        <v>6454.14</v>
      </c>
      <c r="R30" s="22">
        <f>H30-O30</f>
        <v>6447685.8600000003</v>
      </c>
      <c r="S30" s="22" t="e">
        <f>#REF!-P30</f>
        <v>#REF!</v>
      </c>
      <c r="T30" s="22" t="e">
        <f>#REF!-Q30</f>
        <v>#REF!</v>
      </c>
      <c r="U30" s="18" t="str">
        <f t="shared" si="3"/>
        <v>70 1 00 10010240</v>
      </c>
    </row>
    <row r="31" spans="1:21" s="17" customFormat="1" ht="15.6">
      <c r="A31" s="15"/>
      <c r="B31" s="133" t="s">
        <v>31</v>
      </c>
      <c r="C31" s="134" t="s">
        <v>7</v>
      </c>
      <c r="D31" s="135" t="s">
        <v>12</v>
      </c>
      <c r="E31" s="135" t="s">
        <v>14</v>
      </c>
      <c r="F31" s="135" t="s">
        <v>20</v>
      </c>
      <c r="G31" s="135" t="s">
        <v>32</v>
      </c>
      <c r="H31" s="136">
        <v>6454140</v>
      </c>
      <c r="I31" s="105"/>
      <c r="J31" s="16"/>
      <c r="K31" s="22"/>
      <c r="O31" s="22"/>
      <c r="P31" s="22"/>
      <c r="Q31" s="22"/>
      <c r="R31" s="22"/>
      <c r="S31" s="22"/>
      <c r="T31" s="22"/>
      <c r="U31" s="18"/>
    </row>
    <row r="32" spans="1:21" s="17" customFormat="1" ht="15.6">
      <c r="A32" s="15"/>
      <c r="B32" s="133" t="s">
        <v>33</v>
      </c>
      <c r="C32" s="134" t="s">
        <v>7</v>
      </c>
      <c r="D32" s="135" t="s">
        <v>12</v>
      </c>
      <c r="E32" s="135" t="s">
        <v>14</v>
      </c>
      <c r="F32" s="135" t="s">
        <v>20</v>
      </c>
      <c r="G32" s="135" t="s">
        <v>34</v>
      </c>
      <c r="H32" s="136">
        <f>SUM(H33:H34)</f>
        <v>106620</v>
      </c>
      <c r="I32" s="105">
        <f>ROUND(K32*1000,2)</f>
        <v>106620</v>
      </c>
      <c r="J32" s="16">
        <f>H32-I32</f>
        <v>0</v>
      </c>
      <c r="K32" s="22">
        <v>106.62</v>
      </c>
      <c r="O32" s="22">
        <v>106.62</v>
      </c>
      <c r="P32" s="22">
        <v>106.62</v>
      </c>
      <c r="Q32" s="22">
        <v>106.62</v>
      </c>
      <c r="R32" s="22">
        <f>H32-O32</f>
        <v>106513.38</v>
      </c>
      <c r="S32" s="22" t="e">
        <f>#REF!-P32</f>
        <v>#REF!</v>
      </c>
      <c r="T32" s="22" t="e">
        <f>#REF!-Q32</f>
        <v>#REF!</v>
      </c>
      <c r="U32" s="18" t="str">
        <f t="shared" si="3"/>
        <v>70 1 00 10010850</v>
      </c>
    </row>
    <row r="33" spans="1:21" s="26" customFormat="1" ht="15.6">
      <c r="A33" s="23"/>
      <c r="B33" s="137" t="s">
        <v>35</v>
      </c>
      <c r="C33" s="134" t="s">
        <v>7</v>
      </c>
      <c r="D33" s="135" t="s">
        <v>12</v>
      </c>
      <c r="E33" s="135" t="s">
        <v>14</v>
      </c>
      <c r="F33" s="135" t="s">
        <v>20</v>
      </c>
      <c r="G33" s="135" t="s">
        <v>36</v>
      </c>
      <c r="H33" s="138">
        <v>30280</v>
      </c>
      <c r="I33" s="106"/>
      <c r="J33" s="25"/>
      <c r="K33" s="24"/>
      <c r="O33" s="24"/>
      <c r="P33" s="24"/>
      <c r="Q33" s="24"/>
      <c r="R33" s="24"/>
      <c r="S33" s="24"/>
      <c r="T33" s="24"/>
      <c r="U33" s="27"/>
    </row>
    <row r="34" spans="1:21" s="26" customFormat="1" ht="15.6">
      <c r="A34" s="23"/>
      <c r="B34" s="137" t="s">
        <v>37</v>
      </c>
      <c r="C34" s="134" t="s">
        <v>7</v>
      </c>
      <c r="D34" s="135" t="s">
        <v>12</v>
      </c>
      <c r="E34" s="135" t="s">
        <v>14</v>
      </c>
      <c r="F34" s="135" t="s">
        <v>20</v>
      </c>
      <c r="G34" s="135" t="s">
        <v>38</v>
      </c>
      <c r="H34" s="138">
        <v>76340</v>
      </c>
      <c r="I34" s="106"/>
      <c r="J34" s="25"/>
      <c r="K34" s="24"/>
      <c r="O34" s="24"/>
      <c r="P34" s="24"/>
      <c r="Q34" s="24"/>
      <c r="R34" s="24"/>
      <c r="S34" s="24"/>
      <c r="T34" s="24"/>
      <c r="U34" s="27"/>
    </row>
    <row r="35" spans="1:21" s="17" customFormat="1" ht="26.4">
      <c r="A35" s="15"/>
      <c r="B35" s="137" t="s">
        <v>39</v>
      </c>
      <c r="C35" s="134" t="s">
        <v>7</v>
      </c>
      <c r="D35" s="135" t="s">
        <v>12</v>
      </c>
      <c r="E35" s="135" t="s">
        <v>14</v>
      </c>
      <c r="F35" s="135" t="s">
        <v>40</v>
      </c>
      <c r="G35" s="135" t="s">
        <v>10</v>
      </c>
      <c r="H35" s="136">
        <f>H36</f>
        <v>32586200</v>
      </c>
      <c r="I35" s="105">
        <f>ROUND(K35*1000,2)</f>
        <v>32586200</v>
      </c>
      <c r="J35" s="16">
        <f>H35-I35</f>
        <v>0</v>
      </c>
      <c r="K35" s="22">
        <v>32586.199999999997</v>
      </c>
      <c r="O35" s="22">
        <v>32586.199999999997</v>
      </c>
      <c r="P35" s="22">
        <v>32586.199999999997</v>
      </c>
      <c r="Q35" s="22">
        <v>32586.199999999997</v>
      </c>
      <c r="R35" s="22">
        <f>H35-O35</f>
        <v>32553613.800000001</v>
      </c>
      <c r="S35" s="22" t="e">
        <f>#REF!-P35</f>
        <v>#REF!</v>
      </c>
      <c r="T35" s="22" t="e">
        <f>#REF!-Q35</f>
        <v>#REF!</v>
      </c>
      <c r="U35" s="18" t="str">
        <f t="shared" si="3"/>
        <v>70 1 00 10020000</v>
      </c>
    </row>
    <row r="36" spans="1:21" s="17" customFormat="1" ht="26.4">
      <c r="A36" s="15"/>
      <c r="B36" s="137" t="s">
        <v>21</v>
      </c>
      <c r="C36" s="134" t="s">
        <v>7</v>
      </c>
      <c r="D36" s="135" t="s">
        <v>12</v>
      </c>
      <c r="E36" s="135" t="s">
        <v>14</v>
      </c>
      <c r="F36" s="135" t="s">
        <v>40</v>
      </c>
      <c r="G36" s="135" t="s">
        <v>22</v>
      </c>
      <c r="H36" s="136">
        <f>SUM(H37:H38)</f>
        <v>32586200</v>
      </c>
      <c r="I36" s="105">
        <f>ROUND(K36*1000,2)</f>
        <v>32586200</v>
      </c>
      <c r="J36" s="16">
        <f>H36-I36</f>
        <v>0</v>
      </c>
      <c r="K36" s="22">
        <v>32586.199999999997</v>
      </c>
      <c r="O36" s="22">
        <v>32586.199999999997</v>
      </c>
      <c r="P36" s="22">
        <v>32586.199999999997</v>
      </c>
      <c r="Q36" s="22">
        <v>32586.199999999997</v>
      </c>
      <c r="R36" s="22">
        <f>H36-O36</f>
        <v>32553613.800000001</v>
      </c>
      <c r="S36" s="22" t="e">
        <f>#REF!-P36</f>
        <v>#REF!</v>
      </c>
      <c r="T36" s="22" t="e">
        <f>#REF!-Q36</f>
        <v>#REF!</v>
      </c>
      <c r="U36" s="18" t="str">
        <f t="shared" si="3"/>
        <v>70 1 00 10020120</v>
      </c>
    </row>
    <row r="37" spans="1:21" s="26" customFormat="1" ht="15.6">
      <c r="A37" s="23"/>
      <c r="B37" s="137" t="s">
        <v>41</v>
      </c>
      <c r="C37" s="134" t="s">
        <v>7</v>
      </c>
      <c r="D37" s="135" t="s">
        <v>12</v>
      </c>
      <c r="E37" s="135" t="s">
        <v>14</v>
      </c>
      <c r="F37" s="135" t="s">
        <v>40</v>
      </c>
      <c r="G37" s="135" t="s">
        <v>42</v>
      </c>
      <c r="H37" s="136">
        <v>25017730</v>
      </c>
      <c r="I37" s="106"/>
      <c r="J37" s="25"/>
      <c r="K37" s="24"/>
      <c r="O37" s="24"/>
      <c r="P37" s="24"/>
      <c r="Q37" s="24"/>
      <c r="R37" s="24"/>
      <c r="S37" s="24"/>
      <c r="T37" s="24"/>
      <c r="U37" s="27"/>
    </row>
    <row r="38" spans="1:21" s="26" customFormat="1" ht="39.6">
      <c r="A38" s="23"/>
      <c r="B38" s="137" t="s">
        <v>27</v>
      </c>
      <c r="C38" s="134" t="s">
        <v>7</v>
      </c>
      <c r="D38" s="135" t="s">
        <v>12</v>
      </c>
      <c r="E38" s="135" t="s">
        <v>14</v>
      </c>
      <c r="F38" s="135" t="s">
        <v>40</v>
      </c>
      <c r="G38" s="135" t="s">
        <v>28</v>
      </c>
      <c r="H38" s="136">
        <v>7568470</v>
      </c>
      <c r="I38" s="106"/>
      <c r="J38" s="25"/>
      <c r="K38" s="24"/>
      <c r="O38" s="24"/>
      <c r="P38" s="24"/>
      <c r="Q38" s="24"/>
      <c r="R38" s="24"/>
      <c r="S38" s="24"/>
      <c r="T38" s="24"/>
      <c r="U38" s="27"/>
    </row>
    <row r="39" spans="1:21" s="17" customFormat="1" ht="26.4">
      <c r="A39" s="15"/>
      <c r="B39" s="137" t="s">
        <v>43</v>
      </c>
      <c r="C39" s="134" t="s">
        <v>7</v>
      </c>
      <c r="D39" s="135" t="s">
        <v>12</v>
      </c>
      <c r="E39" s="135" t="s">
        <v>14</v>
      </c>
      <c r="F39" s="135" t="s">
        <v>44</v>
      </c>
      <c r="G39" s="135" t="s">
        <v>10</v>
      </c>
      <c r="H39" s="136">
        <f>H44+H40</f>
        <v>1593550</v>
      </c>
      <c r="I39" s="105">
        <f>ROUND(K39*1000,2)</f>
        <v>1593550</v>
      </c>
      <c r="J39" s="16">
        <f>H39-I39</f>
        <v>0</v>
      </c>
      <c r="K39" s="22">
        <v>1593.55</v>
      </c>
      <c r="O39" s="22">
        <v>1593.55</v>
      </c>
      <c r="P39" s="22">
        <v>1593.55</v>
      </c>
      <c r="Q39" s="22">
        <v>1593.55</v>
      </c>
      <c r="R39" s="22">
        <f>H39-O39</f>
        <v>1591956.45</v>
      </c>
      <c r="S39" s="22" t="e">
        <f>#REF!-P39</f>
        <v>#REF!</v>
      </c>
      <c r="T39" s="22" t="e">
        <f>#REF!-Q39</f>
        <v>#REF!</v>
      </c>
      <c r="U39" s="18" t="str">
        <f t="shared" si="3"/>
        <v>70 2 00 00000000</v>
      </c>
    </row>
    <row r="40" spans="1:21" s="17" customFormat="1" ht="26.4">
      <c r="A40" s="15"/>
      <c r="B40" s="133" t="s">
        <v>19</v>
      </c>
      <c r="C40" s="134" t="s">
        <v>7</v>
      </c>
      <c r="D40" s="135" t="s">
        <v>12</v>
      </c>
      <c r="E40" s="135" t="s">
        <v>14</v>
      </c>
      <c r="F40" s="135" t="s">
        <v>45</v>
      </c>
      <c r="G40" s="135" t="s">
        <v>10</v>
      </c>
      <c r="H40" s="136">
        <f>H41</f>
        <v>41550</v>
      </c>
      <c r="I40" s="105">
        <f>ROUND(K40*1000,2)</f>
        <v>41550</v>
      </c>
      <c r="J40" s="16">
        <f>H40-I40</f>
        <v>0</v>
      </c>
      <c r="K40" s="22">
        <v>41.55</v>
      </c>
      <c r="O40" s="22">
        <v>41.55</v>
      </c>
      <c r="P40" s="22">
        <v>41.55</v>
      </c>
      <c r="Q40" s="22">
        <v>41.55</v>
      </c>
      <c r="R40" s="22">
        <f>H40-O40</f>
        <v>41508.449999999997</v>
      </c>
      <c r="S40" s="22" t="e">
        <f>#REF!-P40</f>
        <v>#REF!</v>
      </c>
      <c r="T40" s="22" t="e">
        <f>#REF!-Q40</f>
        <v>#REF!</v>
      </c>
      <c r="U40" s="18" t="str">
        <f t="shared" si="3"/>
        <v>70 2 00 10010000</v>
      </c>
    </row>
    <row r="41" spans="1:21" s="17" customFormat="1" ht="26.4">
      <c r="A41" s="15"/>
      <c r="B41" s="137" t="s">
        <v>21</v>
      </c>
      <c r="C41" s="134" t="s">
        <v>7</v>
      </c>
      <c r="D41" s="135" t="s">
        <v>12</v>
      </c>
      <c r="E41" s="135" t="s">
        <v>14</v>
      </c>
      <c r="F41" s="135" t="s">
        <v>45</v>
      </c>
      <c r="G41" s="135" t="s">
        <v>22</v>
      </c>
      <c r="H41" s="136">
        <f>SUM(H42:H43)</f>
        <v>41550</v>
      </c>
      <c r="I41" s="105">
        <f>ROUND(K41*1000,2)</f>
        <v>41550</v>
      </c>
      <c r="J41" s="16">
        <f>H41-I41</f>
        <v>0</v>
      </c>
      <c r="K41" s="22">
        <v>41.55</v>
      </c>
      <c r="O41" s="22">
        <v>41.55</v>
      </c>
      <c r="P41" s="22">
        <v>41.55</v>
      </c>
      <c r="Q41" s="22">
        <v>41.55</v>
      </c>
      <c r="R41" s="22">
        <f>H41-O41</f>
        <v>41508.449999999997</v>
      </c>
      <c r="S41" s="22" t="e">
        <f>#REF!-P41</f>
        <v>#REF!</v>
      </c>
      <c r="T41" s="22" t="e">
        <f>#REF!-Q41</f>
        <v>#REF!</v>
      </c>
      <c r="U41" s="18" t="str">
        <f t="shared" si="3"/>
        <v>70 2 00 10010120</v>
      </c>
    </row>
    <row r="42" spans="1:21" s="26" customFormat="1" ht="26.4">
      <c r="A42" s="23"/>
      <c r="B42" s="137" t="s">
        <v>23</v>
      </c>
      <c r="C42" s="134" t="s">
        <v>7</v>
      </c>
      <c r="D42" s="135" t="s">
        <v>12</v>
      </c>
      <c r="E42" s="135" t="s">
        <v>14</v>
      </c>
      <c r="F42" s="135" t="s">
        <v>45</v>
      </c>
      <c r="G42" s="135" t="s">
        <v>24</v>
      </c>
      <c r="H42" s="138">
        <v>31912.5</v>
      </c>
      <c r="I42" s="105"/>
      <c r="J42" s="25"/>
      <c r="K42" s="24"/>
      <c r="O42" s="24"/>
      <c r="P42" s="24"/>
      <c r="Q42" s="24"/>
      <c r="R42" s="24"/>
      <c r="S42" s="24"/>
      <c r="T42" s="24"/>
      <c r="U42" s="27"/>
    </row>
    <row r="43" spans="1:21" s="26" customFormat="1" ht="39.6">
      <c r="A43" s="23"/>
      <c r="B43" s="137" t="s">
        <v>27</v>
      </c>
      <c r="C43" s="134" t="s">
        <v>7</v>
      </c>
      <c r="D43" s="135" t="s">
        <v>12</v>
      </c>
      <c r="E43" s="135" t="s">
        <v>14</v>
      </c>
      <c r="F43" s="135" t="s">
        <v>45</v>
      </c>
      <c r="G43" s="135" t="s">
        <v>28</v>
      </c>
      <c r="H43" s="138">
        <v>9637.5</v>
      </c>
      <c r="I43" s="105"/>
      <c r="J43" s="25"/>
      <c r="K43" s="24"/>
      <c r="O43" s="24"/>
      <c r="P43" s="24"/>
      <c r="Q43" s="24"/>
      <c r="R43" s="24"/>
      <c r="S43" s="24"/>
      <c r="T43" s="24"/>
      <c r="U43" s="27"/>
    </row>
    <row r="44" spans="1:21" s="17" customFormat="1" ht="26.4">
      <c r="A44" s="15"/>
      <c r="B44" s="137" t="s">
        <v>39</v>
      </c>
      <c r="C44" s="134" t="s">
        <v>7</v>
      </c>
      <c r="D44" s="135" t="s">
        <v>12</v>
      </c>
      <c r="E44" s="135" t="s">
        <v>14</v>
      </c>
      <c r="F44" s="135" t="s">
        <v>46</v>
      </c>
      <c r="G44" s="135" t="s">
        <v>10</v>
      </c>
      <c r="H44" s="136">
        <f>H45</f>
        <v>1552000</v>
      </c>
      <c r="I44" s="105">
        <f>ROUND(K44*1000,2)</f>
        <v>1552000</v>
      </c>
      <c r="J44" s="16">
        <f>H44-I44</f>
        <v>0</v>
      </c>
      <c r="K44" s="22">
        <v>1552</v>
      </c>
      <c r="O44" s="22">
        <v>1552</v>
      </c>
      <c r="P44" s="22">
        <v>1552</v>
      </c>
      <c r="Q44" s="22">
        <v>1552</v>
      </c>
      <c r="R44" s="22">
        <f>H44-O44</f>
        <v>1550448</v>
      </c>
      <c r="S44" s="22" t="e">
        <f>#REF!-P44</f>
        <v>#REF!</v>
      </c>
      <c r="T44" s="22" t="e">
        <f>#REF!-Q44</f>
        <v>#REF!</v>
      </c>
      <c r="U44" s="18" t="str">
        <f t="shared" si="3"/>
        <v>70 2 00 10020000</v>
      </c>
    </row>
    <row r="45" spans="1:21" s="17" customFormat="1" ht="26.4">
      <c r="A45" s="15"/>
      <c r="B45" s="137" t="s">
        <v>21</v>
      </c>
      <c r="C45" s="134" t="s">
        <v>7</v>
      </c>
      <c r="D45" s="135" t="s">
        <v>12</v>
      </c>
      <c r="E45" s="135" t="s">
        <v>14</v>
      </c>
      <c r="F45" s="135" t="s">
        <v>46</v>
      </c>
      <c r="G45" s="135" t="s">
        <v>22</v>
      </c>
      <c r="H45" s="136">
        <f>SUM(H46:H47)</f>
        <v>1552000</v>
      </c>
      <c r="I45" s="105">
        <f>ROUND(K45*1000,2)</f>
        <v>1552000</v>
      </c>
      <c r="J45" s="16">
        <f>H45-I45</f>
        <v>0</v>
      </c>
      <c r="K45" s="22">
        <v>1552</v>
      </c>
      <c r="O45" s="22">
        <v>1552</v>
      </c>
      <c r="P45" s="22">
        <v>1552</v>
      </c>
      <c r="Q45" s="22">
        <v>1552</v>
      </c>
      <c r="R45" s="22">
        <f>H45-O45</f>
        <v>1550448</v>
      </c>
      <c r="S45" s="22" t="e">
        <f>#REF!-P45</f>
        <v>#REF!</v>
      </c>
      <c r="T45" s="22" t="e">
        <f>#REF!-Q45</f>
        <v>#REF!</v>
      </c>
      <c r="U45" s="18" t="str">
        <f t="shared" si="3"/>
        <v>70 2 00 10020120</v>
      </c>
    </row>
    <row r="46" spans="1:21" s="17" customFormat="1" ht="15.6">
      <c r="A46" s="15"/>
      <c r="B46" s="133" t="s">
        <v>41</v>
      </c>
      <c r="C46" s="134" t="s">
        <v>7</v>
      </c>
      <c r="D46" s="135" t="s">
        <v>12</v>
      </c>
      <c r="E46" s="135" t="s">
        <v>14</v>
      </c>
      <c r="F46" s="135" t="s">
        <v>46</v>
      </c>
      <c r="G46" s="135" t="s">
        <v>42</v>
      </c>
      <c r="H46" s="138">
        <v>1192000</v>
      </c>
      <c r="I46" s="105"/>
      <c r="J46" s="16"/>
      <c r="K46" s="22"/>
      <c r="O46" s="22"/>
      <c r="P46" s="22"/>
      <c r="Q46" s="22"/>
      <c r="R46" s="22"/>
      <c r="S46" s="22"/>
      <c r="T46" s="22"/>
      <c r="U46" s="18"/>
    </row>
    <row r="47" spans="1:21" s="17" customFormat="1" ht="39.6">
      <c r="A47" s="15"/>
      <c r="B47" s="133" t="s">
        <v>27</v>
      </c>
      <c r="C47" s="134" t="s">
        <v>7</v>
      </c>
      <c r="D47" s="135" t="s">
        <v>12</v>
      </c>
      <c r="E47" s="135" t="s">
        <v>14</v>
      </c>
      <c r="F47" s="135" t="s">
        <v>46</v>
      </c>
      <c r="G47" s="135" t="s">
        <v>28</v>
      </c>
      <c r="H47" s="138">
        <v>360000</v>
      </c>
      <c r="I47" s="105"/>
      <c r="J47" s="16"/>
      <c r="K47" s="22"/>
      <c r="O47" s="22"/>
      <c r="P47" s="22"/>
      <c r="Q47" s="22"/>
      <c r="R47" s="22"/>
      <c r="S47" s="22"/>
      <c r="T47" s="22"/>
      <c r="U47" s="18"/>
    </row>
    <row r="48" spans="1:21" s="17" customFormat="1" ht="26.4">
      <c r="A48" s="15"/>
      <c r="B48" s="137" t="s">
        <v>47</v>
      </c>
      <c r="C48" s="134" t="s">
        <v>7</v>
      </c>
      <c r="D48" s="135" t="s">
        <v>12</v>
      </c>
      <c r="E48" s="135" t="s">
        <v>14</v>
      </c>
      <c r="F48" s="135" t="s">
        <v>48</v>
      </c>
      <c r="G48" s="135" t="s">
        <v>10</v>
      </c>
      <c r="H48" s="136">
        <f>H53+H49</f>
        <v>2511770</v>
      </c>
      <c r="I48" s="105">
        <f>ROUND(K48*1000,2)</f>
        <v>2511770</v>
      </c>
      <c r="J48" s="16">
        <f>H48-I48</f>
        <v>0</v>
      </c>
      <c r="K48" s="22">
        <v>2511.77</v>
      </c>
      <c r="O48" s="22">
        <v>2511.77</v>
      </c>
      <c r="P48" s="22">
        <v>2511.77</v>
      </c>
      <c r="Q48" s="22">
        <v>2511.77</v>
      </c>
      <c r="R48" s="22">
        <f>H48-O48</f>
        <v>2509258.23</v>
      </c>
      <c r="S48" s="22" t="e">
        <f>#REF!-P48</f>
        <v>#REF!</v>
      </c>
      <c r="T48" s="22" t="e">
        <f>#REF!-Q48</f>
        <v>#REF!</v>
      </c>
      <c r="U48" s="18" t="str">
        <f t="shared" si="3"/>
        <v>70 3 00 00000000</v>
      </c>
    </row>
    <row r="49" spans="1:21" s="17" customFormat="1" ht="26.4">
      <c r="A49" s="15"/>
      <c r="B49" s="133" t="s">
        <v>19</v>
      </c>
      <c r="C49" s="134" t="s">
        <v>7</v>
      </c>
      <c r="D49" s="135" t="s">
        <v>12</v>
      </c>
      <c r="E49" s="135" t="s">
        <v>14</v>
      </c>
      <c r="F49" s="135" t="s">
        <v>49</v>
      </c>
      <c r="G49" s="135" t="s">
        <v>10</v>
      </c>
      <c r="H49" s="136">
        <f>H50</f>
        <v>83110</v>
      </c>
      <c r="I49" s="105">
        <f>ROUND(K49*1000,2)</f>
        <v>83110</v>
      </c>
      <c r="J49" s="16">
        <f>H49-I49</f>
        <v>0</v>
      </c>
      <c r="K49" s="22">
        <v>83.11</v>
      </c>
      <c r="O49" s="22">
        <v>83.11</v>
      </c>
      <c r="P49" s="22">
        <v>83.11</v>
      </c>
      <c r="Q49" s="22">
        <v>83.11</v>
      </c>
      <c r="R49" s="22">
        <f>H49-O49</f>
        <v>83026.89</v>
      </c>
      <c r="S49" s="22" t="e">
        <f>#REF!-P49</f>
        <v>#REF!</v>
      </c>
      <c r="T49" s="22" t="e">
        <f>#REF!-Q49</f>
        <v>#REF!</v>
      </c>
      <c r="U49" s="18" t="str">
        <f t="shared" si="3"/>
        <v>70 3 00 10010000</v>
      </c>
    </row>
    <row r="50" spans="1:21" s="17" customFormat="1" ht="26.4">
      <c r="A50" s="15"/>
      <c r="B50" s="137" t="s">
        <v>21</v>
      </c>
      <c r="C50" s="134" t="s">
        <v>7</v>
      </c>
      <c r="D50" s="135" t="s">
        <v>12</v>
      </c>
      <c r="E50" s="135" t="s">
        <v>14</v>
      </c>
      <c r="F50" s="135" t="s">
        <v>49</v>
      </c>
      <c r="G50" s="135" t="s">
        <v>22</v>
      </c>
      <c r="H50" s="136">
        <f>SUM(H51:H52)</f>
        <v>83110</v>
      </c>
      <c r="I50" s="105">
        <f>ROUND(K50*1000,2)</f>
        <v>83110</v>
      </c>
      <c r="J50" s="16">
        <f>H50-I50</f>
        <v>0</v>
      </c>
      <c r="K50" s="22">
        <v>83.11</v>
      </c>
      <c r="O50" s="22">
        <v>83.11</v>
      </c>
      <c r="P50" s="22">
        <v>83.11</v>
      </c>
      <c r="Q50" s="22">
        <v>83.11</v>
      </c>
      <c r="R50" s="22">
        <f>H50-O50</f>
        <v>83026.89</v>
      </c>
      <c r="S50" s="22" t="e">
        <f>#REF!-P50</f>
        <v>#REF!</v>
      </c>
      <c r="T50" s="22" t="e">
        <f>#REF!-Q50</f>
        <v>#REF!</v>
      </c>
      <c r="U50" s="18" t="str">
        <f t="shared" si="3"/>
        <v>70 3 00 10010120</v>
      </c>
    </row>
    <row r="51" spans="1:21" s="17" customFormat="1" ht="26.4">
      <c r="A51" s="15"/>
      <c r="B51" s="137" t="s">
        <v>23</v>
      </c>
      <c r="C51" s="134" t="s">
        <v>7</v>
      </c>
      <c r="D51" s="135" t="s">
        <v>12</v>
      </c>
      <c r="E51" s="135" t="s">
        <v>14</v>
      </c>
      <c r="F51" s="135" t="s">
        <v>49</v>
      </c>
      <c r="G51" s="135" t="s">
        <v>24</v>
      </c>
      <c r="H51" s="138">
        <v>63830</v>
      </c>
      <c r="I51" s="105"/>
      <c r="J51" s="16"/>
      <c r="K51" s="22"/>
      <c r="O51" s="22"/>
      <c r="P51" s="22"/>
      <c r="Q51" s="22"/>
      <c r="R51" s="22"/>
      <c r="S51" s="22"/>
      <c r="T51" s="22"/>
      <c r="U51" s="18"/>
    </row>
    <row r="52" spans="1:21" s="17" customFormat="1" ht="39.6">
      <c r="A52" s="15"/>
      <c r="B52" s="137" t="s">
        <v>27</v>
      </c>
      <c r="C52" s="134" t="s">
        <v>7</v>
      </c>
      <c r="D52" s="135" t="s">
        <v>12</v>
      </c>
      <c r="E52" s="135" t="s">
        <v>14</v>
      </c>
      <c r="F52" s="135" t="s">
        <v>49</v>
      </c>
      <c r="G52" s="135" t="s">
        <v>28</v>
      </c>
      <c r="H52" s="138">
        <v>19280</v>
      </c>
      <c r="I52" s="105"/>
      <c r="J52" s="16"/>
      <c r="K52" s="22"/>
      <c r="O52" s="22"/>
      <c r="P52" s="22"/>
      <c r="Q52" s="22"/>
      <c r="R52" s="22"/>
      <c r="S52" s="22"/>
      <c r="T52" s="22"/>
      <c r="U52" s="18"/>
    </row>
    <row r="53" spans="1:21" s="17" customFormat="1" ht="26.4">
      <c r="A53" s="15"/>
      <c r="B53" s="137" t="s">
        <v>39</v>
      </c>
      <c r="C53" s="134" t="s">
        <v>7</v>
      </c>
      <c r="D53" s="135" t="s">
        <v>12</v>
      </c>
      <c r="E53" s="135" t="s">
        <v>14</v>
      </c>
      <c r="F53" s="135" t="s">
        <v>50</v>
      </c>
      <c r="G53" s="135" t="s">
        <v>10</v>
      </c>
      <c r="H53" s="136">
        <f>H54</f>
        <v>2428660</v>
      </c>
      <c r="I53" s="105">
        <f>ROUND(K53*1000,2)</f>
        <v>2428660</v>
      </c>
      <c r="J53" s="16">
        <f>H53-I53</f>
        <v>0</v>
      </c>
      <c r="K53" s="22">
        <v>2428.66</v>
      </c>
      <c r="O53" s="22">
        <v>2428.66</v>
      </c>
      <c r="P53" s="22">
        <v>2428.66</v>
      </c>
      <c r="Q53" s="22">
        <v>2428.66</v>
      </c>
      <c r="R53" s="22">
        <f>H53-O53</f>
        <v>2426231.34</v>
      </c>
      <c r="S53" s="22" t="e">
        <f>#REF!-P53</f>
        <v>#REF!</v>
      </c>
      <c r="T53" s="22" t="e">
        <f>#REF!-Q53</f>
        <v>#REF!</v>
      </c>
      <c r="U53" s="18" t="str">
        <f t="shared" si="3"/>
        <v>70 3 00 10020000</v>
      </c>
    </row>
    <row r="54" spans="1:21" s="17" customFormat="1" ht="26.4">
      <c r="A54" s="15"/>
      <c r="B54" s="137" t="s">
        <v>21</v>
      </c>
      <c r="C54" s="134" t="s">
        <v>7</v>
      </c>
      <c r="D54" s="135" t="s">
        <v>12</v>
      </c>
      <c r="E54" s="135" t="s">
        <v>14</v>
      </c>
      <c r="F54" s="135" t="s">
        <v>50</v>
      </c>
      <c r="G54" s="135" t="s">
        <v>22</v>
      </c>
      <c r="H54" s="136">
        <f>SUM(H55:H56)</f>
        <v>2428660</v>
      </c>
      <c r="I54" s="105">
        <f>ROUND(K54*1000,2)</f>
        <v>2428660</v>
      </c>
      <c r="J54" s="16">
        <f>H54-I54</f>
        <v>0</v>
      </c>
      <c r="K54" s="22">
        <v>2428.66</v>
      </c>
      <c r="O54" s="22">
        <v>2428.66</v>
      </c>
      <c r="P54" s="22">
        <v>2428.66</v>
      </c>
      <c r="Q54" s="22">
        <v>2428.66</v>
      </c>
      <c r="R54" s="22">
        <f>H54-O54</f>
        <v>2426231.34</v>
      </c>
      <c r="S54" s="22" t="e">
        <f>#REF!-P54</f>
        <v>#REF!</v>
      </c>
      <c r="T54" s="22" t="e">
        <f>#REF!-Q54</f>
        <v>#REF!</v>
      </c>
      <c r="U54" s="18" t="str">
        <f t="shared" si="3"/>
        <v>70 3 00 10020120</v>
      </c>
    </row>
    <row r="55" spans="1:21" s="17" customFormat="1" ht="15.6">
      <c r="A55" s="15"/>
      <c r="B55" s="137" t="s">
        <v>41</v>
      </c>
      <c r="C55" s="134" t="s">
        <v>7</v>
      </c>
      <c r="D55" s="135" t="s">
        <v>12</v>
      </c>
      <c r="E55" s="135" t="s">
        <v>14</v>
      </c>
      <c r="F55" s="135" t="s">
        <v>50</v>
      </c>
      <c r="G55" s="135" t="s">
        <v>42</v>
      </c>
      <c r="H55" s="138">
        <v>1875420</v>
      </c>
      <c r="I55" s="105"/>
      <c r="J55" s="16"/>
      <c r="K55" s="22"/>
      <c r="O55" s="22"/>
      <c r="P55" s="22"/>
      <c r="Q55" s="22"/>
      <c r="R55" s="22"/>
      <c r="S55" s="22"/>
      <c r="T55" s="22"/>
      <c r="U55" s="18"/>
    </row>
    <row r="56" spans="1:21" s="17" customFormat="1" ht="39.6">
      <c r="A56" s="15"/>
      <c r="B56" s="137" t="s">
        <v>27</v>
      </c>
      <c r="C56" s="134" t="s">
        <v>7</v>
      </c>
      <c r="D56" s="135" t="s">
        <v>12</v>
      </c>
      <c r="E56" s="135" t="s">
        <v>14</v>
      </c>
      <c r="F56" s="135" t="s">
        <v>50</v>
      </c>
      <c r="G56" s="135" t="s">
        <v>28</v>
      </c>
      <c r="H56" s="138">
        <v>553240</v>
      </c>
      <c r="I56" s="105"/>
      <c r="J56" s="16"/>
      <c r="K56" s="22"/>
      <c r="O56" s="22"/>
      <c r="P56" s="22"/>
      <c r="Q56" s="22"/>
      <c r="R56" s="22"/>
      <c r="S56" s="22"/>
      <c r="T56" s="22"/>
      <c r="U56" s="18"/>
    </row>
    <row r="57" spans="1:21" s="17" customFormat="1" ht="15.6">
      <c r="A57" s="15"/>
      <c r="B57" s="129" t="s">
        <v>51</v>
      </c>
      <c r="C57" s="130" t="s">
        <v>7</v>
      </c>
      <c r="D57" s="131" t="s">
        <v>12</v>
      </c>
      <c r="E57" s="131" t="s">
        <v>52</v>
      </c>
      <c r="F57" s="131" t="s">
        <v>9</v>
      </c>
      <c r="G57" s="131" t="s">
        <v>10</v>
      </c>
      <c r="H57" s="132">
        <f t="shared" ref="H57" si="4">H58</f>
        <v>500000</v>
      </c>
      <c r="I57" s="104">
        <f>ROUND(K57*1000,2)</f>
        <v>500000</v>
      </c>
      <c r="J57" s="16">
        <f>H57-I57</f>
        <v>0</v>
      </c>
      <c r="K57" s="20">
        <v>500</v>
      </c>
      <c r="O57" s="20">
        <v>500</v>
      </c>
      <c r="P57" s="20">
        <v>500</v>
      </c>
      <c r="Q57" s="20">
        <v>500</v>
      </c>
      <c r="R57" s="20">
        <f>H57-O57</f>
        <v>499500</v>
      </c>
      <c r="S57" s="20" t="e">
        <f>#REF!-P57</f>
        <v>#REF!</v>
      </c>
      <c r="T57" s="20" t="e">
        <f>#REF!-Q57</f>
        <v>#REF!</v>
      </c>
      <c r="U57" s="18" t="str">
        <f t="shared" si="3"/>
        <v>00 0 00 00000000</v>
      </c>
    </row>
    <row r="58" spans="1:21" s="17" customFormat="1" ht="15.6">
      <c r="A58" s="15"/>
      <c r="B58" s="133" t="s">
        <v>15</v>
      </c>
      <c r="C58" s="134" t="s">
        <v>7</v>
      </c>
      <c r="D58" s="135" t="s">
        <v>12</v>
      </c>
      <c r="E58" s="135" t="s">
        <v>52</v>
      </c>
      <c r="F58" s="135" t="s">
        <v>16</v>
      </c>
      <c r="G58" s="135" t="s">
        <v>10</v>
      </c>
      <c r="H58" s="136">
        <f>H59</f>
        <v>500000</v>
      </c>
      <c r="I58" s="105">
        <f>ROUND(K58*1000,2)</f>
        <v>500000</v>
      </c>
      <c r="J58" s="16">
        <f>H58-I58</f>
        <v>0</v>
      </c>
      <c r="K58" s="22">
        <v>500</v>
      </c>
      <c r="O58" s="22">
        <v>500</v>
      </c>
      <c r="P58" s="22">
        <v>500</v>
      </c>
      <c r="Q58" s="22">
        <v>500</v>
      </c>
      <c r="R58" s="22">
        <f>H58-O58</f>
        <v>499500</v>
      </c>
      <c r="S58" s="22" t="e">
        <f>#REF!-P58</f>
        <v>#REF!</v>
      </c>
      <c r="T58" s="22" t="e">
        <f>#REF!-Q58</f>
        <v>#REF!</v>
      </c>
      <c r="U58" s="18" t="str">
        <f t="shared" si="3"/>
        <v>70 0 00 00000000</v>
      </c>
    </row>
    <row r="59" spans="1:21" s="17" customFormat="1" ht="15.6">
      <c r="A59" s="15"/>
      <c r="B59" s="133" t="s">
        <v>53</v>
      </c>
      <c r="C59" s="134" t="s">
        <v>7</v>
      </c>
      <c r="D59" s="135" t="s">
        <v>12</v>
      </c>
      <c r="E59" s="135" t="s">
        <v>52</v>
      </c>
      <c r="F59" s="135" t="s">
        <v>54</v>
      </c>
      <c r="G59" s="135" t="s">
        <v>10</v>
      </c>
      <c r="H59" s="136">
        <f>H60</f>
        <v>500000</v>
      </c>
      <c r="I59" s="105">
        <f>ROUND(K59*1000,2)</f>
        <v>500000</v>
      </c>
      <c r="J59" s="16">
        <f>H59-I59</f>
        <v>0</v>
      </c>
      <c r="K59" s="22">
        <v>500</v>
      </c>
      <c r="O59" s="22">
        <v>500</v>
      </c>
      <c r="P59" s="22">
        <v>500</v>
      </c>
      <c r="Q59" s="22">
        <v>500</v>
      </c>
      <c r="R59" s="22">
        <f>H59-O59</f>
        <v>499500</v>
      </c>
      <c r="S59" s="22" t="e">
        <f>#REF!-P59</f>
        <v>#REF!</v>
      </c>
      <c r="T59" s="22" t="e">
        <f>#REF!-Q59</f>
        <v>#REF!</v>
      </c>
      <c r="U59" s="18" t="str">
        <f t="shared" si="3"/>
        <v>70 4 00 00000000</v>
      </c>
    </row>
    <row r="60" spans="1:21" s="17" customFormat="1" ht="66">
      <c r="A60" s="15"/>
      <c r="B60" s="139" t="s">
        <v>55</v>
      </c>
      <c r="C60" s="134" t="s">
        <v>7</v>
      </c>
      <c r="D60" s="135" t="s">
        <v>12</v>
      </c>
      <c r="E60" s="135" t="s">
        <v>52</v>
      </c>
      <c r="F60" s="135" t="s">
        <v>56</v>
      </c>
      <c r="G60" s="135" t="s">
        <v>10</v>
      </c>
      <c r="H60" s="136">
        <f t="shared" ref="H60" si="5">H61</f>
        <v>500000</v>
      </c>
      <c r="I60" s="105">
        <f>ROUND(K60*1000,2)</f>
        <v>500000</v>
      </c>
      <c r="J60" s="16">
        <f>H60-I60</f>
        <v>0</v>
      </c>
      <c r="K60" s="22">
        <v>500</v>
      </c>
      <c r="O60" s="22">
        <v>500</v>
      </c>
      <c r="P60" s="22">
        <v>500</v>
      </c>
      <c r="Q60" s="22">
        <v>500</v>
      </c>
      <c r="R60" s="22">
        <f>H60-O60</f>
        <v>499500</v>
      </c>
      <c r="S60" s="22" t="e">
        <f>#REF!-P60</f>
        <v>#REF!</v>
      </c>
      <c r="T60" s="22" t="e">
        <f>#REF!-Q60</f>
        <v>#REF!</v>
      </c>
      <c r="U60" s="18" t="str">
        <f t="shared" si="3"/>
        <v>70 4 00 20090000</v>
      </c>
    </row>
    <row r="61" spans="1:21" s="17" customFormat="1" ht="26.4">
      <c r="A61" s="15"/>
      <c r="B61" s="133" t="s">
        <v>29</v>
      </c>
      <c r="C61" s="134" t="s">
        <v>7</v>
      </c>
      <c r="D61" s="135" t="s">
        <v>12</v>
      </c>
      <c r="E61" s="135" t="s">
        <v>52</v>
      </c>
      <c r="F61" s="135" t="s">
        <v>56</v>
      </c>
      <c r="G61" s="135" t="s">
        <v>30</v>
      </c>
      <c r="H61" s="136">
        <f>H62</f>
        <v>500000</v>
      </c>
      <c r="I61" s="105">
        <f>ROUND(K61*1000,2)</f>
        <v>500000</v>
      </c>
      <c r="J61" s="16">
        <f>H61-I61</f>
        <v>0</v>
      </c>
      <c r="K61" s="22">
        <v>500</v>
      </c>
      <c r="O61" s="22">
        <v>500</v>
      </c>
      <c r="P61" s="22">
        <v>500</v>
      </c>
      <c r="Q61" s="22">
        <v>500</v>
      </c>
      <c r="R61" s="22">
        <f>H61-O61</f>
        <v>499500</v>
      </c>
      <c r="S61" s="22" t="e">
        <f>#REF!-P61</f>
        <v>#REF!</v>
      </c>
      <c r="T61" s="22" t="e">
        <f>#REF!-Q61</f>
        <v>#REF!</v>
      </c>
      <c r="U61" s="18" t="str">
        <f t="shared" si="3"/>
        <v>70 4 00 20090240</v>
      </c>
    </row>
    <row r="62" spans="1:21" s="17" customFormat="1" ht="15.6">
      <c r="A62" s="15"/>
      <c r="B62" s="133" t="s">
        <v>31</v>
      </c>
      <c r="C62" s="134" t="s">
        <v>7</v>
      </c>
      <c r="D62" s="135" t="s">
        <v>12</v>
      </c>
      <c r="E62" s="135" t="s">
        <v>52</v>
      </c>
      <c r="F62" s="135" t="s">
        <v>56</v>
      </c>
      <c r="G62" s="135" t="s">
        <v>32</v>
      </c>
      <c r="H62" s="136">
        <v>500000</v>
      </c>
      <c r="I62" s="105"/>
      <c r="J62" s="16"/>
      <c r="K62" s="22"/>
      <c r="O62" s="22"/>
      <c r="P62" s="22"/>
      <c r="Q62" s="22"/>
      <c r="R62" s="22"/>
      <c r="S62" s="22"/>
      <c r="T62" s="22"/>
      <c r="U62" s="18" t="str">
        <f t="shared" si="3"/>
        <v>70 4 00 20090244</v>
      </c>
    </row>
    <row r="63" spans="1:21" s="6" customFormat="1" ht="15.6">
      <c r="A63" s="1"/>
      <c r="B63" s="126" t="s">
        <v>57</v>
      </c>
      <c r="C63" s="127" t="s">
        <v>7</v>
      </c>
      <c r="D63" s="128" t="s">
        <v>58</v>
      </c>
      <c r="E63" s="128" t="s">
        <v>8</v>
      </c>
      <c r="F63" s="128" t="s">
        <v>9</v>
      </c>
      <c r="G63" s="128" t="s">
        <v>10</v>
      </c>
      <c r="H63" s="77">
        <f>H70+H64</f>
        <v>7090500</v>
      </c>
      <c r="I63" s="79">
        <f t="shared" ref="I63:I68" si="6">ROUND(K63*1000,2)</f>
        <v>7090500</v>
      </c>
      <c r="J63" s="16">
        <f t="shared" ref="J63:J68" si="7">H63-I63</f>
        <v>0</v>
      </c>
      <c r="K63" s="19">
        <v>7090.5</v>
      </c>
      <c r="O63" s="19">
        <v>7090.5</v>
      </c>
      <c r="P63" s="19">
        <v>7090.5</v>
      </c>
      <c r="Q63" s="19">
        <v>7090.5</v>
      </c>
      <c r="R63" s="19">
        <f t="shared" ref="R63:R68" si="8">H63-O63</f>
        <v>7083409.5</v>
      </c>
      <c r="S63" s="19" t="e">
        <f>#REF!-P63</f>
        <v>#REF!</v>
      </c>
      <c r="T63" s="19" t="e">
        <f>#REF!-Q63</f>
        <v>#REF!</v>
      </c>
      <c r="U63" s="18" t="str">
        <f t="shared" si="3"/>
        <v>00 0 00 00000000</v>
      </c>
    </row>
    <row r="64" spans="1:21" s="6" customFormat="1" ht="15.6">
      <c r="A64" s="1"/>
      <c r="B64" s="129" t="s">
        <v>59</v>
      </c>
      <c r="C64" s="130" t="s">
        <v>7</v>
      </c>
      <c r="D64" s="131" t="s">
        <v>58</v>
      </c>
      <c r="E64" s="131" t="s">
        <v>12</v>
      </c>
      <c r="F64" s="131" t="s">
        <v>9</v>
      </c>
      <c r="G64" s="131" t="s">
        <v>10</v>
      </c>
      <c r="H64" s="132">
        <f>H65</f>
        <v>5090500</v>
      </c>
      <c r="I64" s="104">
        <f t="shared" si="6"/>
        <v>5090500</v>
      </c>
      <c r="J64" s="16">
        <f t="shared" si="7"/>
        <v>0</v>
      </c>
      <c r="K64" s="20">
        <v>5090.5</v>
      </c>
      <c r="O64" s="20">
        <v>5090.5</v>
      </c>
      <c r="P64" s="20">
        <v>5090.5</v>
      </c>
      <c r="Q64" s="20">
        <v>5090.5</v>
      </c>
      <c r="R64" s="20">
        <f t="shared" si="8"/>
        <v>5085409.5</v>
      </c>
      <c r="S64" s="20" t="e">
        <f>#REF!-P64</f>
        <v>#REF!</v>
      </c>
      <c r="T64" s="20" t="e">
        <f>#REF!-Q64</f>
        <v>#REF!</v>
      </c>
      <c r="U64" s="18" t="str">
        <f t="shared" si="3"/>
        <v>00 0 00 00000000</v>
      </c>
    </row>
    <row r="65" spans="1:21" s="17" customFormat="1" ht="15.6">
      <c r="A65" s="15"/>
      <c r="B65" s="133" t="s">
        <v>15</v>
      </c>
      <c r="C65" s="134" t="s">
        <v>7</v>
      </c>
      <c r="D65" s="135" t="s">
        <v>58</v>
      </c>
      <c r="E65" s="135" t="s">
        <v>12</v>
      </c>
      <c r="F65" s="135" t="s">
        <v>16</v>
      </c>
      <c r="G65" s="135" t="s">
        <v>10</v>
      </c>
      <c r="H65" s="136">
        <f>H66</f>
        <v>5090500</v>
      </c>
      <c r="I65" s="105">
        <f t="shared" si="6"/>
        <v>5090500</v>
      </c>
      <c r="J65" s="16">
        <f t="shared" si="7"/>
        <v>0</v>
      </c>
      <c r="K65" s="22">
        <v>5090.5</v>
      </c>
      <c r="O65" s="22">
        <v>5090.5</v>
      </c>
      <c r="P65" s="22">
        <v>5090.5</v>
      </c>
      <c r="Q65" s="22">
        <v>5090.5</v>
      </c>
      <c r="R65" s="22">
        <f t="shared" si="8"/>
        <v>5085409.5</v>
      </c>
      <c r="S65" s="22" t="e">
        <f>#REF!-P65</f>
        <v>#REF!</v>
      </c>
      <c r="T65" s="22" t="e">
        <f>#REF!-Q65</f>
        <v>#REF!</v>
      </c>
      <c r="U65" s="18" t="str">
        <f t="shared" si="3"/>
        <v>70 0 00 00000000</v>
      </c>
    </row>
    <row r="66" spans="1:21" s="17" customFormat="1" ht="15.6">
      <c r="A66" s="15"/>
      <c r="B66" s="133" t="s">
        <v>53</v>
      </c>
      <c r="C66" s="134" t="s">
        <v>7</v>
      </c>
      <c r="D66" s="135" t="s">
        <v>58</v>
      </c>
      <c r="E66" s="135" t="s">
        <v>12</v>
      </c>
      <c r="F66" s="135" t="s">
        <v>54</v>
      </c>
      <c r="G66" s="135" t="s">
        <v>10</v>
      </c>
      <c r="H66" s="136">
        <f t="shared" ref="H66:H67" si="9">H67</f>
        <v>5090500</v>
      </c>
      <c r="I66" s="105">
        <f t="shared" si="6"/>
        <v>5090500</v>
      </c>
      <c r="J66" s="16">
        <f t="shared" si="7"/>
        <v>0</v>
      </c>
      <c r="K66" s="22">
        <v>5090.5</v>
      </c>
      <c r="O66" s="22">
        <v>5090.5</v>
      </c>
      <c r="P66" s="22">
        <v>5090.5</v>
      </c>
      <c r="Q66" s="22">
        <v>5090.5</v>
      </c>
      <c r="R66" s="22">
        <f t="shared" si="8"/>
        <v>5085409.5</v>
      </c>
      <c r="S66" s="22" t="e">
        <f>#REF!-P66</f>
        <v>#REF!</v>
      </c>
      <c r="T66" s="22" t="e">
        <f>#REF!-Q66</f>
        <v>#REF!</v>
      </c>
      <c r="U66" s="18" t="str">
        <f t="shared" si="3"/>
        <v>70 4 00 00000000</v>
      </c>
    </row>
    <row r="67" spans="1:21" s="17" customFormat="1" ht="26.4">
      <c r="A67" s="15"/>
      <c r="B67" s="133" t="s">
        <v>60</v>
      </c>
      <c r="C67" s="134" t="s">
        <v>7</v>
      </c>
      <c r="D67" s="135" t="s">
        <v>58</v>
      </c>
      <c r="E67" s="135" t="s">
        <v>12</v>
      </c>
      <c r="F67" s="135" t="s">
        <v>61</v>
      </c>
      <c r="G67" s="135" t="s">
        <v>10</v>
      </c>
      <c r="H67" s="136">
        <f t="shared" si="9"/>
        <v>5090500</v>
      </c>
      <c r="I67" s="105">
        <f t="shared" si="6"/>
        <v>5090500</v>
      </c>
      <c r="J67" s="16">
        <f t="shared" si="7"/>
        <v>0</v>
      </c>
      <c r="K67" s="22">
        <v>5090.5</v>
      </c>
      <c r="O67" s="22">
        <v>5090.5</v>
      </c>
      <c r="P67" s="22">
        <v>5090.5</v>
      </c>
      <c r="Q67" s="22">
        <v>5090.5</v>
      </c>
      <c r="R67" s="22">
        <f t="shared" si="8"/>
        <v>5085409.5</v>
      </c>
      <c r="S67" s="22" t="e">
        <f>#REF!-P67</f>
        <v>#REF!</v>
      </c>
      <c r="T67" s="22" t="e">
        <f>#REF!-Q67</f>
        <v>#REF!</v>
      </c>
      <c r="U67" s="18" t="str">
        <f t="shared" si="3"/>
        <v>70 4 00 98710000</v>
      </c>
    </row>
    <row r="68" spans="1:21" s="17" customFormat="1" ht="26.4">
      <c r="A68" s="15"/>
      <c r="B68" s="133" t="s">
        <v>29</v>
      </c>
      <c r="C68" s="134" t="s">
        <v>7</v>
      </c>
      <c r="D68" s="135" t="s">
        <v>58</v>
      </c>
      <c r="E68" s="135" t="s">
        <v>12</v>
      </c>
      <c r="F68" s="135" t="s">
        <v>61</v>
      </c>
      <c r="G68" s="135" t="s">
        <v>30</v>
      </c>
      <c r="H68" s="136">
        <f>H69</f>
        <v>5090500</v>
      </c>
      <c r="I68" s="105">
        <f t="shared" si="6"/>
        <v>5090500</v>
      </c>
      <c r="J68" s="16">
        <f t="shared" si="7"/>
        <v>0</v>
      </c>
      <c r="K68" s="22">
        <v>5090.5</v>
      </c>
      <c r="O68" s="22">
        <v>5090.5</v>
      </c>
      <c r="P68" s="22">
        <v>5090.5</v>
      </c>
      <c r="Q68" s="22">
        <v>5090.5</v>
      </c>
      <c r="R68" s="22">
        <f t="shared" si="8"/>
        <v>5085409.5</v>
      </c>
      <c r="S68" s="22" t="e">
        <f>#REF!-P68</f>
        <v>#REF!</v>
      </c>
      <c r="T68" s="22" t="e">
        <f>#REF!-Q68</f>
        <v>#REF!</v>
      </c>
      <c r="U68" s="18" t="str">
        <f t="shared" si="3"/>
        <v>70 4 00 98710240</v>
      </c>
    </row>
    <row r="69" spans="1:21" s="17" customFormat="1" ht="15.6">
      <c r="A69" s="15"/>
      <c r="B69" s="133" t="s">
        <v>31</v>
      </c>
      <c r="C69" s="134" t="s">
        <v>7</v>
      </c>
      <c r="D69" s="135" t="s">
        <v>58</v>
      </c>
      <c r="E69" s="135" t="s">
        <v>12</v>
      </c>
      <c r="F69" s="135" t="s">
        <v>61</v>
      </c>
      <c r="G69" s="135" t="s">
        <v>32</v>
      </c>
      <c r="H69" s="136">
        <v>5090500</v>
      </c>
      <c r="I69" s="105"/>
      <c r="J69" s="16"/>
      <c r="K69" s="22"/>
      <c r="O69" s="22"/>
      <c r="P69" s="22"/>
      <c r="Q69" s="22"/>
      <c r="R69" s="22"/>
      <c r="S69" s="22"/>
      <c r="T69" s="22"/>
      <c r="U69" s="18" t="str">
        <f t="shared" si="3"/>
        <v>70 4 00 98710244</v>
      </c>
    </row>
    <row r="70" spans="1:21" s="17" customFormat="1" ht="15.6">
      <c r="A70" s="15"/>
      <c r="B70" s="129" t="s">
        <v>62</v>
      </c>
      <c r="C70" s="130" t="s">
        <v>7</v>
      </c>
      <c r="D70" s="131" t="s">
        <v>58</v>
      </c>
      <c r="E70" s="131" t="s">
        <v>63</v>
      </c>
      <c r="F70" s="131" t="s">
        <v>9</v>
      </c>
      <c r="G70" s="131" t="s">
        <v>10</v>
      </c>
      <c r="H70" s="132">
        <f t="shared" ref="H70" si="10">H71</f>
        <v>2000000</v>
      </c>
      <c r="I70" s="104">
        <f>ROUND(K70*1000,2)</f>
        <v>2000000</v>
      </c>
      <c r="J70" s="16">
        <f>H70-I70</f>
        <v>0</v>
      </c>
      <c r="K70" s="20">
        <v>2000</v>
      </c>
      <c r="O70" s="20">
        <v>2000</v>
      </c>
      <c r="P70" s="20">
        <v>2000</v>
      </c>
      <c r="Q70" s="20">
        <v>2000</v>
      </c>
      <c r="R70" s="20">
        <f>H70-O70</f>
        <v>1998000</v>
      </c>
      <c r="S70" s="20" t="e">
        <f>#REF!-P70</f>
        <v>#REF!</v>
      </c>
      <c r="T70" s="20" t="e">
        <f>#REF!-Q70</f>
        <v>#REF!</v>
      </c>
      <c r="U70" s="18" t="str">
        <f t="shared" si="3"/>
        <v>00 0 00 00000000</v>
      </c>
    </row>
    <row r="71" spans="1:21" s="17" customFormat="1" ht="15.6">
      <c r="A71" s="15"/>
      <c r="B71" s="133" t="s">
        <v>15</v>
      </c>
      <c r="C71" s="134" t="s">
        <v>7</v>
      </c>
      <c r="D71" s="135" t="s">
        <v>58</v>
      </c>
      <c r="E71" s="135" t="s">
        <v>63</v>
      </c>
      <c r="F71" s="135" t="s">
        <v>16</v>
      </c>
      <c r="G71" s="135" t="s">
        <v>10</v>
      </c>
      <c r="H71" s="136">
        <f>H72</f>
        <v>2000000</v>
      </c>
      <c r="I71" s="105">
        <f>ROUND(K71*1000,2)</f>
        <v>2000000</v>
      </c>
      <c r="J71" s="16">
        <f>H71-I71</f>
        <v>0</v>
      </c>
      <c r="K71" s="22">
        <v>2000</v>
      </c>
      <c r="O71" s="22">
        <v>2000</v>
      </c>
      <c r="P71" s="22">
        <v>2000</v>
      </c>
      <c r="Q71" s="22">
        <v>2000</v>
      </c>
      <c r="R71" s="22">
        <f>H71-O71</f>
        <v>1998000</v>
      </c>
      <c r="S71" s="22" t="e">
        <f>#REF!-P71</f>
        <v>#REF!</v>
      </c>
      <c r="T71" s="22" t="e">
        <f>#REF!-Q71</f>
        <v>#REF!</v>
      </c>
      <c r="U71" s="18" t="str">
        <f t="shared" si="3"/>
        <v>70 0 00 00000000</v>
      </c>
    </row>
    <row r="72" spans="1:21" s="17" customFormat="1" ht="15.6">
      <c r="A72" s="15"/>
      <c r="B72" s="133" t="s">
        <v>53</v>
      </c>
      <c r="C72" s="134" t="s">
        <v>7</v>
      </c>
      <c r="D72" s="135" t="s">
        <v>58</v>
      </c>
      <c r="E72" s="135" t="s">
        <v>63</v>
      </c>
      <c r="F72" s="135" t="s">
        <v>54</v>
      </c>
      <c r="G72" s="135" t="s">
        <v>10</v>
      </c>
      <c r="H72" s="136">
        <f>H73</f>
        <v>2000000</v>
      </c>
      <c r="I72" s="105">
        <f>ROUND(K72*1000,2)</f>
        <v>2000000</v>
      </c>
      <c r="J72" s="16">
        <f>H72-I72</f>
        <v>0</v>
      </c>
      <c r="K72" s="22">
        <v>2000</v>
      </c>
      <c r="O72" s="22">
        <v>2000</v>
      </c>
      <c r="P72" s="22">
        <v>2000</v>
      </c>
      <c r="Q72" s="22">
        <v>2000</v>
      </c>
      <c r="R72" s="22">
        <f>H72-O72</f>
        <v>1998000</v>
      </c>
      <c r="S72" s="22" t="e">
        <f>#REF!-P72</f>
        <v>#REF!</v>
      </c>
      <c r="T72" s="22" t="e">
        <f>#REF!-Q72</f>
        <v>#REF!</v>
      </c>
      <c r="U72" s="18" t="str">
        <f t="shared" si="3"/>
        <v>70 4 00 00000000</v>
      </c>
    </row>
    <row r="73" spans="1:21" s="17" customFormat="1" ht="26.4">
      <c r="A73" s="15"/>
      <c r="B73" s="133" t="s">
        <v>60</v>
      </c>
      <c r="C73" s="134" t="s">
        <v>7</v>
      </c>
      <c r="D73" s="135" t="s">
        <v>58</v>
      </c>
      <c r="E73" s="135" t="s">
        <v>63</v>
      </c>
      <c r="F73" s="135" t="s">
        <v>61</v>
      </c>
      <c r="G73" s="135" t="s">
        <v>10</v>
      </c>
      <c r="H73" s="136">
        <f>H74</f>
        <v>2000000</v>
      </c>
      <c r="I73" s="105">
        <f>ROUND(K73*1000,2)</f>
        <v>2000000</v>
      </c>
      <c r="J73" s="16">
        <f>H73-I73</f>
        <v>0</v>
      </c>
      <c r="K73" s="22">
        <v>2000</v>
      </c>
      <c r="O73" s="22">
        <v>2000</v>
      </c>
      <c r="P73" s="22">
        <v>2000</v>
      </c>
      <c r="Q73" s="22">
        <v>2000</v>
      </c>
      <c r="R73" s="22">
        <f>H73-O73</f>
        <v>1998000</v>
      </c>
      <c r="S73" s="22" t="e">
        <f>#REF!-P73</f>
        <v>#REF!</v>
      </c>
      <c r="T73" s="22" t="e">
        <f>#REF!-Q73</f>
        <v>#REF!</v>
      </c>
      <c r="U73" s="18" t="str">
        <f t="shared" si="3"/>
        <v>70 4 00 98710000</v>
      </c>
    </row>
    <row r="74" spans="1:21" s="17" customFormat="1" ht="26.4">
      <c r="A74" s="15"/>
      <c r="B74" s="133" t="s">
        <v>29</v>
      </c>
      <c r="C74" s="134" t="s">
        <v>7</v>
      </c>
      <c r="D74" s="135" t="s">
        <v>58</v>
      </c>
      <c r="E74" s="135" t="s">
        <v>63</v>
      </c>
      <c r="F74" s="135" t="s">
        <v>61</v>
      </c>
      <c r="G74" s="135" t="s">
        <v>30</v>
      </c>
      <c r="H74" s="136">
        <f>H75</f>
        <v>2000000</v>
      </c>
      <c r="I74" s="105">
        <f>ROUND(K74*1000,2)</f>
        <v>2000000</v>
      </c>
      <c r="J74" s="16">
        <f>H74-I74</f>
        <v>0</v>
      </c>
      <c r="K74" s="22">
        <v>2000</v>
      </c>
      <c r="O74" s="22">
        <v>2000</v>
      </c>
      <c r="P74" s="22">
        <v>2000</v>
      </c>
      <c r="Q74" s="22">
        <v>2000</v>
      </c>
      <c r="R74" s="22">
        <f>H74-O74</f>
        <v>1998000</v>
      </c>
      <c r="S74" s="22" t="e">
        <f>#REF!-P74</f>
        <v>#REF!</v>
      </c>
      <c r="T74" s="22" t="e">
        <f>#REF!-Q74</f>
        <v>#REF!</v>
      </c>
      <c r="U74" s="18" t="str">
        <f t="shared" si="3"/>
        <v>70 4 00 98710240</v>
      </c>
    </row>
    <row r="75" spans="1:21" s="17" customFormat="1" ht="15.6">
      <c r="A75" s="15"/>
      <c r="B75" s="133" t="s">
        <v>31</v>
      </c>
      <c r="C75" s="134" t="s">
        <v>7</v>
      </c>
      <c r="D75" s="135" t="s">
        <v>58</v>
      </c>
      <c r="E75" s="135" t="s">
        <v>63</v>
      </c>
      <c r="F75" s="135" t="s">
        <v>61</v>
      </c>
      <c r="G75" s="135" t="s">
        <v>32</v>
      </c>
      <c r="H75" s="136">
        <v>2000000</v>
      </c>
      <c r="I75" s="105"/>
      <c r="J75" s="16"/>
      <c r="K75" s="22"/>
      <c r="O75" s="22"/>
      <c r="P75" s="22"/>
      <c r="Q75" s="22"/>
      <c r="R75" s="22"/>
      <c r="S75" s="22"/>
      <c r="T75" s="22"/>
      <c r="U75" s="18" t="str">
        <f t="shared" si="3"/>
        <v>70 4 00 98710244</v>
      </c>
    </row>
    <row r="76" spans="1:21" s="17" customFormat="1" ht="15.6">
      <c r="A76" s="15"/>
      <c r="B76" s="133"/>
      <c r="C76" s="134"/>
      <c r="D76" s="135"/>
      <c r="E76" s="135"/>
      <c r="F76" s="135"/>
      <c r="G76" s="135"/>
      <c r="H76" s="136"/>
      <c r="I76" s="105">
        <f t="shared" ref="I76:I83" si="11">ROUND(K76*1000,2)</f>
        <v>0</v>
      </c>
      <c r="J76" s="16">
        <f t="shared" ref="J76:J83" si="12">H76-I76</f>
        <v>0</v>
      </c>
      <c r="K76" s="22"/>
      <c r="O76" s="22"/>
      <c r="P76" s="22"/>
      <c r="Q76" s="22"/>
      <c r="R76" s="22">
        <f t="shared" ref="R76:R83" si="13">H76-O76</f>
        <v>0</v>
      </c>
      <c r="S76" s="22" t="e">
        <f>#REF!-P76</f>
        <v>#REF!</v>
      </c>
      <c r="T76" s="22" t="e">
        <f>#REF!-Q76</f>
        <v>#REF!</v>
      </c>
      <c r="U76" s="18" t="str">
        <f t="shared" si="3"/>
        <v/>
      </c>
    </row>
    <row r="77" spans="1:21" s="17" customFormat="1" ht="15.6">
      <c r="A77" s="15"/>
      <c r="B77" s="123" t="s">
        <v>64</v>
      </c>
      <c r="C77" s="124" t="s">
        <v>65</v>
      </c>
      <c r="D77" s="125" t="s">
        <v>8</v>
      </c>
      <c r="E77" s="125" t="s">
        <v>8</v>
      </c>
      <c r="F77" s="125" t="s">
        <v>9</v>
      </c>
      <c r="G77" s="125" t="s">
        <v>10</v>
      </c>
      <c r="H77" s="78">
        <f>H78+H225+H255+H263+H271</f>
        <v>289884668</v>
      </c>
      <c r="I77" s="107">
        <f t="shared" si="11"/>
        <v>289884670</v>
      </c>
      <c r="J77" s="16">
        <f t="shared" si="12"/>
        <v>-2</v>
      </c>
      <c r="K77" s="28">
        <v>289884.67</v>
      </c>
      <c r="O77" s="28">
        <v>289884.67</v>
      </c>
      <c r="P77" s="28">
        <v>273496.95</v>
      </c>
      <c r="Q77" s="28">
        <v>273550.05</v>
      </c>
      <c r="R77" s="28">
        <f t="shared" si="13"/>
        <v>289594783.32999998</v>
      </c>
      <c r="S77" s="28" t="e">
        <f>#REF!-P77</f>
        <v>#REF!</v>
      </c>
      <c r="T77" s="28" t="e">
        <f>#REF!-Q77</f>
        <v>#REF!</v>
      </c>
      <c r="U77" s="18" t="str">
        <f t="shared" si="3"/>
        <v>00 0 00 00000000</v>
      </c>
    </row>
    <row r="78" spans="1:21" s="17" customFormat="1" ht="15.6">
      <c r="A78" s="15"/>
      <c r="B78" s="126" t="s">
        <v>11</v>
      </c>
      <c r="C78" s="127" t="s">
        <v>65</v>
      </c>
      <c r="D78" s="128" t="s">
        <v>12</v>
      </c>
      <c r="E78" s="128" t="s">
        <v>8</v>
      </c>
      <c r="F78" s="128" t="s">
        <v>9</v>
      </c>
      <c r="G78" s="128" t="s">
        <v>10</v>
      </c>
      <c r="H78" s="77">
        <f>H90+H115+H121+H79</f>
        <v>255808668</v>
      </c>
      <c r="I78" s="79">
        <f t="shared" si="11"/>
        <v>255808670</v>
      </c>
      <c r="J78" s="16">
        <f t="shared" si="12"/>
        <v>-2</v>
      </c>
      <c r="K78" s="19">
        <v>255808.66999999998</v>
      </c>
      <c r="O78" s="19">
        <v>255808.66999999998</v>
      </c>
      <c r="P78" s="19">
        <v>239420.95</v>
      </c>
      <c r="Q78" s="19">
        <v>239474.05</v>
      </c>
      <c r="R78" s="19">
        <f t="shared" si="13"/>
        <v>255552859.33000001</v>
      </c>
      <c r="S78" s="19" t="e">
        <f>#REF!-P78</f>
        <v>#REF!</v>
      </c>
      <c r="T78" s="19" t="e">
        <f>#REF!-Q78</f>
        <v>#REF!</v>
      </c>
      <c r="U78" s="18" t="str">
        <f t="shared" si="3"/>
        <v>00 0 00 00000000</v>
      </c>
    </row>
    <row r="79" spans="1:21" s="17" customFormat="1" ht="26.4">
      <c r="A79" s="15"/>
      <c r="B79" s="129" t="s">
        <v>66</v>
      </c>
      <c r="C79" s="130" t="s">
        <v>65</v>
      </c>
      <c r="D79" s="131" t="s">
        <v>12</v>
      </c>
      <c r="E79" s="131" t="s">
        <v>63</v>
      </c>
      <c r="F79" s="131" t="s">
        <v>9</v>
      </c>
      <c r="G79" s="131" t="s">
        <v>10</v>
      </c>
      <c r="H79" s="132">
        <f>H80</f>
        <v>1593550</v>
      </c>
      <c r="I79" s="104">
        <f t="shared" si="11"/>
        <v>1593550</v>
      </c>
      <c r="J79" s="16">
        <f t="shared" si="12"/>
        <v>0</v>
      </c>
      <c r="K79" s="20">
        <v>1593.55</v>
      </c>
      <c r="O79" s="20">
        <v>1593.55</v>
      </c>
      <c r="P79" s="20">
        <v>1593.55</v>
      </c>
      <c r="Q79" s="20">
        <v>1593.55</v>
      </c>
      <c r="R79" s="20">
        <f t="shared" si="13"/>
        <v>1591956.45</v>
      </c>
      <c r="S79" s="20" t="e">
        <f>#REF!-P79</f>
        <v>#REF!</v>
      </c>
      <c r="T79" s="20" t="e">
        <f>#REF!-Q79</f>
        <v>#REF!</v>
      </c>
      <c r="U79" s="18" t="str">
        <f t="shared" si="3"/>
        <v>00 0 00 00000000</v>
      </c>
    </row>
    <row r="80" spans="1:21" s="17" customFormat="1" ht="15.6">
      <c r="A80" s="15"/>
      <c r="B80" s="139" t="s">
        <v>67</v>
      </c>
      <c r="C80" s="134" t="s">
        <v>65</v>
      </c>
      <c r="D80" s="135" t="s">
        <v>12</v>
      </c>
      <c r="E80" s="135" t="s">
        <v>63</v>
      </c>
      <c r="F80" s="135" t="s">
        <v>68</v>
      </c>
      <c r="G80" s="135" t="s">
        <v>10</v>
      </c>
      <c r="H80" s="136">
        <f>H81</f>
        <v>1593550</v>
      </c>
      <c r="I80" s="105">
        <f t="shared" si="11"/>
        <v>1593550</v>
      </c>
      <c r="J80" s="16">
        <f t="shared" si="12"/>
        <v>0</v>
      </c>
      <c r="K80" s="22">
        <v>1593.55</v>
      </c>
      <c r="O80" s="22">
        <v>1593.55</v>
      </c>
      <c r="P80" s="22">
        <v>1593.55</v>
      </c>
      <c r="Q80" s="22">
        <v>1593.55</v>
      </c>
      <c r="R80" s="22">
        <f t="shared" si="13"/>
        <v>1591956.45</v>
      </c>
      <c r="S80" s="22" t="e">
        <f>#REF!-P80</f>
        <v>#REF!</v>
      </c>
      <c r="T80" s="22" t="e">
        <f>#REF!-Q80</f>
        <v>#REF!</v>
      </c>
      <c r="U80" s="18" t="str">
        <f t="shared" si="3"/>
        <v>71 0 00 00000000</v>
      </c>
    </row>
    <row r="81" spans="1:21" s="17" customFormat="1" ht="15.6">
      <c r="A81" s="15"/>
      <c r="B81" s="133" t="s">
        <v>69</v>
      </c>
      <c r="C81" s="134" t="s">
        <v>65</v>
      </c>
      <c r="D81" s="135" t="s">
        <v>12</v>
      </c>
      <c r="E81" s="135" t="s">
        <v>63</v>
      </c>
      <c r="F81" s="135" t="s">
        <v>70</v>
      </c>
      <c r="G81" s="135" t="s">
        <v>10</v>
      </c>
      <c r="H81" s="136">
        <f>H82+H86</f>
        <v>1593550</v>
      </c>
      <c r="I81" s="105">
        <f t="shared" si="11"/>
        <v>1593550</v>
      </c>
      <c r="J81" s="16">
        <f t="shared" si="12"/>
        <v>0</v>
      </c>
      <c r="K81" s="22">
        <v>1593.55</v>
      </c>
      <c r="O81" s="22">
        <v>1593.55</v>
      </c>
      <c r="P81" s="22">
        <v>1593.55</v>
      </c>
      <c r="Q81" s="22">
        <v>1593.55</v>
      </c>
      <c r="R81" s="22">
        <f t="shared" si="13"/>
        <v>1591956.45</v>
      </c>
      <c r="S81" s="22" t="e">
        <f>#REF!-P81</f>
        <v>#REF!</v>
      </c>
      <c r="T81" s="22" t="e">
        <f>#REF!-Q81</f>
        <v>#REF!</v>
      </c>
      <c r="U81" s="18" t="str">
        <f t="shared" si="3"/>
        <v>71 2 00 00000000</v>
      </c>
    </row>
    <row r="82" spans="1:21" s="17" customFormat="1" ht="26.4">
      <c r="A82" s="15"/>
      <c r="B82" s="133" t="s">
        <v>19</v>
      </c>
      <c r="C82" s="134" t="s">
        <v>65</v>
      </c>
      <c r="D82" s="135" t="s">
        <v>12</v>
      </c>
      <c r="E82" s="135" t="s">
        <v>63</v>
      </c>
      <c r="F82" s="135" t="s">
        <v>71</v>
      </c>
      <c r="G82" s="135" t="s">
        <v>10</v>
      </c>
      <c r="H82" s="136">
        <f>H83</f>
        <v>41550</v>
      </c>
      <c r="I82" s="105">
        <f t="shared" si="11"/>
        <v>41550</v>
      </c>
      <c r="J82" s="16">
        <f t="shared" si="12"/>
        <v>0</v>
      </c>
      <c r="K82" s="22">
        <v>41.55</v>
      </c>
      <c r="O82" s="22">
        <v>41.55</v>
      </c>
      <c r="P82" s="22">
        <v>41.55</v>
      </c>
      <c r="Q82" s="22">
        <v>41.55</v>
      </c>
      <c r="R82" s="22">
        <f t="shared" si="13"/>
        <v>41508.449999999997</v>
      </c>
      <c r="S82" s="22" t="e">
        <f>#REF!-P82</f>
        <v>#REF!</v>
      </c>
      <c r="T82" s="22" t="e">
        <f>#REF!-Q82</f>
        <v>#REF!</v>
      </c>
      <c r="U82" s="18" t="str">
        <f t="shared" si="3"/>
        <v>71 2 00 10010000</v>
      </c>
    </row>
    <row r="83" spans="1:21" s="17" customFormat="1" ht="26.4">
      <c r="A83" s="15"/>
      <c r="B83" s="137" t="s">
        <v>21</v>
      </c>
      <c r="C83" s="134" t="s">
        <v>65</v>
      </c>
      <c r="D83" s="135" t="s">
        <v>12</v>
      </c>
      <c r="E83" s="135" t="s">
        <v>63</v>
      </c>
      <c r="F83" s="135" t="s">
        <v>71</v>
      </c>
      <c r="G83" s="135" t="s">
        <v>22</v>
      </c>
      <c r="H83" s="136">
        <f>SUM(H84:H85)</f>
        <v>41550</v>
      </c>
      <c r="I83" s="105">
        <f t="shared" si="11"/>
        <v>41550</v>
      </c>
      <c r="J83" s="16">
        <f t="shared" si="12"/>
        <v>0</v>
      </c>
      <c r="K83" s="22">
        <v>41.55</v>
      </c>
      <c r="O83" s="22">
        <v>41.55</v>
      </c>
      <c r="P83" s="22">
        <v>41.55</v>
      </c>
      <c r="Q83" s="22">
        <v>41.55</v>
      </c>
      <c r="R83" s="22">
        <f t="shared" si="13"/>
        <v>41508.449999999997</v>
      </c>
      <c r="S83" s="22" t="e">
        <f>#REF!-P83</f>
        <v>#REF!</v>
      </c>
      <c r="T83" s="22" t="e">
        <f>#REF!-Q83</f>
        <v>#REF!</v>
      </c>
      <c r="U83" s="18" t="str">
        <f t="shared" si="3"/>
        <v>71 2 00 10010120</v>
      </c>
    </row>
    <row r="84" spans="1:21" s="26" customFormat="1" ht="26.4">
      <c r="A84" s="23"/>
      <c r="B84" s="137" t="s">
        <v>23</v>
      </c>
      <c r="C84" s="134" t="s">
        <v>65</v>
      </c>
      <c r="D84" s="135" t="s">
        <v>12</v>
      </c>
      <c r="E84" s="135" t="s">
        <v>63</v>
      </c>
      <c r="F84" s="135" t="s">
        <v>71</v>
      </c>
      <c r="G84" s="135" t="s">
        <v>24</v>
      </c>
      <c r="H84" s="136">
        <v>31912.5</v>
      </c>
      <c r="I84" s="106"/>
      <c r="J84" s="25"/>
      <c r="K84" s="24"/>
      <c r="O84" s="24"/>
      <c r="P84" s="24"/>
      <c r="Q84" s="24"/>
      <c r="R84" s="24"/>
      <c r="S84" s="24"/>
      <c r="T84" s="24"/>
      <c r="U84" s="27"/>
    </row>
    <row r="85" spans="1:21" s="26" customFormat="1" ht="39.6">
      <c r="A85" s="23"/>
      <c r="B85" s="137" t="s">
        <v>27</v>
      </c>
      <c r="C85" s="134" t="s">
        <v>65</v>
      </c>
      <c r="D85" s="135" t="s">
        <v>12</v>
      </c>
      <c r="E85" s="135" t="s">
        <v>63</v>
      </c>
      <c r="F85" s="135" t="s">
        <v>71</v>
      </c>
      <c r="G85" s="135" t="s">
        <v>28</v>
      </c>
      <c r="H85" s="136">
        <v>9637.5</v>
      </c>
      <c r="I85" s="106"/>
      <c r="J85" s="25"/>
      <c r="K85" s="24"/>
      <c r="O85" s="24"/>
      <c r="P85" s="24"/>
      <c r="Q85" s="24"/>
      <c r="R85" s="24"/>
      <c r="S85" s="24"/>
      <c r="T85" s="24"/>
      <c r="U85" s="27"/>
    </row>
    <row r="86" spans="1:21" s="17" customFormat="1" ht="26.4">
      <c r="A86" s="15"/>
      <c r="B86" s="133" t="s">
        <v>39</v>
      </c>
      <c r="C86" s="134" t="s">
        <v>65</v>
      </c>
      <c r="D86" s="135" t="s">
        <v>12</v>
      </c>
      <c r="E86" s="135" t="s">
        <v>63</v>
      </c>
      <c r="F86" s="135" t="s">
        <v>72</v>
      </c>
      <c r="G86" s="135" t="s">
        <v>10</v>
      </c>
      <c r="H86" s="136">
        <f>H87</f>
        <v>1552000</v>
      </c>
      <c r="I86" s="105">
        <f>ROUND(K86*1000,2)</f>
        <v>1552000</v>
      </c>
      <c r="J86" s="16">
        <f>H86-I86</f>
        <v>0</v>
      </c>
      <c r="K86" s="22">
        <v>1552</v>
      </c>
      <c r="O86" s="22">
        <v>1552</v>
      </c>
      <c r="P86" s="22">
        <v>1552</v>
      </c>
      <c r="Q86" s="22">
        <v>1552</v>
      </c>
      <c r="R86" s="22">
        <f>H86-O86</f>
        <v>1550448</v>
      </c>
      <c r="S86" s="22" t="e">
        <f>#REF!-P86</f>
        <v>#REF!</v>
      </c>
      <c r="T86" s="22" t="e">
        <f>#REF!-Q86</f>
        <v>#REF!</v>
      </c>
      <c r="U86" s="18" t="str">
        <f t="shared" si="3"/>
        <v>71 2 00 10020000</v>
      </c>
    </row>
    <row r="87" spans="1:21" s="17" customFormat="1" ht="26.4">
      <c r="A87" s="15"/>
      <c r="B87" s="137" t="s">
        <v>21</v>
      </c>
      <c r="C87" s="134" t="s">
        <v>65</v>
      </c>
      <c r="D87" s="135" t="s">
        <v>12</v>
      </c>
      <c r="E87" s="135" t="s">
        <v>63</v>
      </c>
      <c r="F87" s="135" t="s">
        <v>72</v>
      </c>
      <c r="G87" s="135" t="s">
        <v>22</v>
      </c>
      <c r="H87" s="136">
        <f>SUM(H88:H89)</f>
        <v>1552000</v>
      </c>
      <c r="I87" s="105">
        <f>ROUND(K87*1000,2)</f>
        <v>1552000</v>
      </c>
      <c r="J87" s="16">
        <f>H87-I87</f>
        <v>0</v>
      </c>
      <c r="K87" s="22">
        <v>1552</v>
      </c>
      <c r="O87" s="22">
        <v>1552</v>
      </c>
      <c r="P87" s="22">
        <v>1552</v>
      </c>
      <c r="Q87" s="22">
        <v>1552</v>
      </c>
      <c r="R87" s="22">
        <f>H87-O87</f>
        <v>1550448</v>
      </c>
      <c r="S87" s="22" t="e">
        <f>#REF!-P87</f>
        <v>#REF!</v>
      </c>
      <c r="T87" s="22" t="e">
        <f>#REF!-Q87</f>
        <v>#REF!</v>
      </c>
      <c r="U87" s="18" t="str">
        <f t="shared" si="3"/>
        <v>71 2 00 10020120</v>
      </c>
    </row>
    <row r="88" spans="1:21" s="26" customFormat="1" ht="15.6">
      <c r="A88" s="23"/>
      <c r="B88" s="137" t="s">
        <v>41</v>
      </c>
      <c r="C88" s="134" t="s">
        <v>65</v>
      </c>
      <c r="D88" s="135" t="s">
        <v>12</v>
      </c>
      <c r="E88" s="135" t="s">
        <v>63</v>
      </c>
      <c r="F88" s="135" t="s">
        <v>72</v>
      </c>
      <c r="G88" s="135" t="s">
        <v>42</v>
      </c>
      <c r="H88" s="136">
        <v>1192000</v>
      </c>
      <c r="I88" s="106"/>
      <c r="J88" s="25"/>
      <c r="K88" s="24"/>
      <c r="O88" s="24"/>
      <c r="P88" s="24"/>
      <c r="Q88" s="24"/>
      <c r="R88" s="24"/>
      <c r="S88" s="24"/>
      <c r="T88" s="24"/>
      <c r="U88" s="27"/>
    </row>
    <row r="89" spans="1:21" s="26" customFormat="1" ht="39.6">
      <c r="A89" s="23"/>
      <c r="B89" s="137" t="s">
        <v>27</v>
      </c>
      <c r="C89" s="134" t="s">
        <v>65</v>
      </c>
      <c r="D89" s="135" t="s">
        <v>12</v>
      </c>
      <c r="E89" s="135" t="s">
        <v>63</v>
      </c>
      <c r="F89" s="135" t="s">
        <v>72</v>
      </c>
      <c r="G89" s="135" t="s">
        <v>28</v>
      </c>
      <c r="H89" s="136">
        <v>360000</v>
      </c>
      <c r="I89" s="106"/>
      <c r="J89" s="25"/>
      <c r="K89" s="24"/>
      <c r="O89" s="24"/>
      <c r="P89" s="24"/>
      <c r="Q89" s="24"/>
      <c r="R89" s="24"/>
      <c r="S89" s="24"/>
      <c r="T89" s="24"/>
      <c r="U89" s="27"/>
    </row>
    <row r="90" spans="1:21" s="17" customFormat="1" ht="39.6">
      <c r="A90" s="15"/>
      <c r="B90" s="129" t="s">
        <v>73</v>
      </c>
      <c r="C90" s="130" t="s">
        <v>65</v>
      </c>
      <c r="D90" s="131" t="s">
        <v>12</v>
      </c>
      <c r="E90" s="131" t="s">
        <v>74</v>
      </c>
      <c r="F90" s="131" t="s">
        <v>9</v>
      </c>
      <c r="G90" s="131" t="s">
        <v>10</v>
      </c>
      <c r="H90" s="132">
        <f>H91</f>
        <v>106659608</v>
      </c>
      <c r="I90" s="104">
        <f>ROUND(K90*1000,2)</f>
        <v>106659610</v>
      </c>
      <c r="J90" s="16">
        <f>H90-I90</f>
        <v>-2</v>
      </c>
      <c r="K90" s="20">
        <v>106659.61</v>
      </c>
      <c r="O90" s="20">
        <v>106659.61</v>
      </c>
      <c r="P90" s="20">
        <v>106659.61</v>
      </c>
      <c r="Q90" s="20">
        <v>106659.61</v>
      </c>
      <c r="R90" s="20">
        <f>H90-O90</f>
        <v>106552948.39</v>
      </c>
      <c r="S90" s="20" t="e">
        <f>#REF!-P90</f>
        <v>#REF!</v>
      </c>
      <c r="T90" s="20" t="e">
        <f>#REF!-Q90</f>
        <v>#REF!</v>
      </c>
      <c r="U90" s="18" t="str">
        <f t="shared" si="3"/>
        <v>00 0 00 00000000</v>
      </c>
    </row>
    <row r="91" spans="1:21" s="17" customFormat="1" ht="15.6">
      <c r="A91" s="15"/>
      <c r="B91" s="139" t="s">
        <v>67</v>
      </c>
      <c r="C91" s="134" t="s">
        <v>65</v>
      </c>
      <c r="D91" s="135" t="s">
        <v>12</v>
      </c>
      <c r="E91" s="135" t="s">
        <v>74</v>
      </c>
      <c r="F91" s="135" t="s">
        <v>68</v>
      </c>
      <c r="G91" s="135" t="s">
        <v>10</v>
      </c>
      <c r="H91" s="136">
        <f>H92</f>
        <v>106659608</v>
      </c>
      <c r="I91" s="105">
        <f>ROUND(K91*1000,2)</f>
        <v>106659610</v>
      </c>
      <c r="J91" s="16">
        <f>H91-I91</f>
        <v>-2</v>
      </c>
      <c r="K91" s="22">
        <v>106659.61</v>
      </c>
      <c r="O91" s="22">
        <v>106659.61</v>
      </c>
      <c r="P91" s="22">
        <v>106659.61</v>
      </c>
      <c r="Q91" s="22">
        <v>106659.61</v>
      </c>
      <c r="R91" s="22">
        <f>H91-O91</f>
        <v>106552948.39</v>
      </c>
      <c r="S91" s="22" t="e">
        <f>#REF!-P91</f>
        <v>#REF!</v>
      </c>
      <c r="T91" s="22" t="e">
        <f>#REF!-Q91</f>
        <v>#REF!</v>
      </c>
      <c r="U91" s="18" t="str">
        <f t="shared" si="3"/>
        <v>71 0 00 00000000</v>
      </c>
    </row>
    <row r="92" spans="1:21" s="17" customFormat="1" ht="26.4">
      <c r="A92" s="15"/>
      <c r="B92" s="139" t="s">
        <v>75</v>
      </c>
      <c r="C92" s="134" t="s">
        <v>65</v>
      </c>
      <c r="D92" s="135" t="s">
        <v>12</v>
      </c>
      <c r="E92" s="135" t="s">
        <v>74</v>
      </c>
      <c r="F92" s="135" t="s">
        <v>76</v>
      </c>
      <c r="G92" s="135" t="s">
        <v>10</v>
      </c>
      <c r="H92" s="136">
        <f>H93+H102+H106+H112</f>
        <v>106659608</v>
      </c>
      <c r="I92" s="105">
        <f>ROUND(K92*1000,2)</f>
        <v>106659610</v>
      </c>
      <c r="J92" s="16">
        <f>H92-I92</f>
        <v>-2</v>
      </c>
      <c r="K92" s="22">
        <v>106659.61</v>
      </c>
      <c r="O92" s="22">
        <v>106659.61</v>
      </c>
      <c r="P92" s="22">
        <v>106659.61</v>
      </c>
      <c r="Q92" s="22">
        <v>106659.61</v>
      </c>
      <c r="R92" s="22">
        <f>H92-O92</f>
        <v>106552948.39</v>
      </c>
      <c r="S92" s="22" t="e">
        <f>#REF!-P92</f>
        <v>#REF!</v>
      </c>
      <c r="T92" s="22" t="e">
        <f>#REF!-Q92</f>
        <v>#REF!</v>
      </c>
      <c r="U92" s="18" t="str">
        <f t="shared" si="3"/>
        <v>71 1 00 00000000</v>
      </c>
    </row>
    <row r="93" spans="1:21" s="17" customFormat="1" ht="26.4">
      <c r="A93" s="15"/>
      <c r="B93" s="139" t="s">
        <v>19</v>
      </c>
      <c r="C93" s="140" t="s">
        <v>65</v>
      </c>
      <c r="D93" s="141" t="s">
        <v>12</v>
      </c>
      <c r="E93" s="141" t="s">
        <v>74</v>
      </c>
      <c r="F93" s="141" t="s">
        <v>77</v>
      </c>
      <c r="G93" s="141" t="s">
        <v>10</v>
      </c>
      <c r="H93" s="142">
        <f>H94+H97+H99</f>
        <v>12140560</v>
      </c>
      <c r="I93" s="55">
        <f>ROUND(K93*1000,2)</f>
        <v>12140560</v>
      </c>
      <c r="J93" s="16">
        <f>H93-I93</f>
        <v>0</v>
      </c>
      <c r="K93" s="29">
        <v>12140.56</v>
      </c>
      <c r="O93" s="29">
        <v>12140.56</v>
      </c>
      <c r="P93" s="29">
        <v>12140.56</v>
      </c>
      <c r="Q93" s="29">
        <v>12140.56</v>
      </c>
      <c r="R93" s="29">
        <f>H93-O93</f>
        <v>12128419.439999999</v>
      </c>
      <c r="S93" s="29" t="e">
        <f>#REF!-P93</f>
        <v>#REF!</v>
      </c>
      <c r="T93" s="29" t="e">
        <f>#REF!-Q93</f>
        <v>#REF!</v>
      </c>
      <c r="U93" s="18" t="str">
        <f t="shared" si="3"/>
        <v>71 1 00 10010000</v>
      </c>
    </row>
    <row r="94" spans="1:21" s="17" customFormat="1" ht="26.4">
      <c r="A94" s="15"/>
      <c r="B94" s="137" t="s">
        <v>21</v>
      </c>
      <c r="C94" s="140" t="s">
        <v>65</v>
      </c>
      <c r="D94" s="141" t="s">
        <v>12</v>
      </c>
      <c r="E94" s="141" t="s">
        <v>74</v>
      </c>
      <c r="F94" s="141" t="s">
        <v>77</v>
      </c>
      <c r="G94" s="135" t="s">
        <v>22</v>
      </c>
      <c r="H94" s="136">
        <f>SUM(H95:H96)</f>
        <v>4414900</v>
      </c>
      <c r="I94" s="105">
        <f>ROUND(K94*1000,2)</f>
        <v>4414900</v>
      </c>
      <c r="J94" s="16">
        <f>H94-I94</f>
        <v>0</v>
      </c>
      <c r="K94" s="22">
        <v>4414.8999999999996</v>
      </c>
      <c r="O94" s="22">
        <v>4414.8999999999996</v>
      </c>
      <c r="P94" s="22">
        <v>4414.8999999999996</v>
      </c>
      <c r="Q94" s="22">
        <v>4414.8999999999996</v>
      </c>
      <c r="R94" s="22">
        <f>H94-O94</f>
        <v>4410485.0999999996</v>
      </c>
      <c r="S94" s="22" t="e">
        <f>#REF!-P94</f>
        <v>#REF!</v>
      </c>
      <c r="T94" s="22" t="e">
        <f>#REF!-Q94</f>
        <v>#REF!</v>
      </c>
      <c r="U94" s="18" t="str">
        <f t="shared" si="3"/>
        <v>71 1 00 10010120</v>
      </c>
    </row>
    <row r="95" spans="1:21" s="26" customFormat="1" ht="26.4">
      <c r="A95" s="23"/>
      <c r="B95" s="137" t="s">
        <v>23</v>
      </c>
      <c r="C95" s="140" t="s">
        <v>65</v>
      </c>
      <c r="D95" s="141" t="s">
        <v>12</v>
      </c>
      <c r="E95" s="141" t="s">
        <v>74</v>
      </c>
      <c r="F95" s="141" t="s">
        <v>77</v>
      </c>
      <c r="G95" s="135" t="s">
        <v>24</v>
      </c>
      <c r="H95" s="136">
        <v>3720350</v>
      </c>
      <c r="I95" s="106"/>
      <c r="J95" s="25"/>
      <c r="K95" s="24"/>
      <c r="O95" s="24"/>
      <c r="P95" s="24"/>
      <c r="Q95" s="24"/>
      <c r="R95" s="24"/>
      <c r="S95" s="24"/>
      <c r="T95" s="24"/>
      <c r="U95" s="27"/>
    </row>
    <row r="96" spans="1:21" s="26" customFormat="1" ht="39.6">
      <c r="A96" s="23"/>
      <c r="B96" s="137" t="s">
        <v>27</v>
      </c>
      <c r="C96" s="140" t="s">
        <v>65</v>
      </c>
      <c r="D96" s="141" t="s">
        <v>12</v>
      </c>
      <c r="E96" s="141" t="s">
        <v>74</v>
      </c>
      <c r="F96" s="141" t="s">
        <v>77</v>
      </c>
      <c r="G96" s="135" t="s">
        <v>28</v>
      </c>
      <c r="H96" s="136">
        <v>694550</v>
      </c>
      <c r="I96" s="106"/>
      <c r="J96" s="25"/>
      <c r="K96" s="24"/>
      <c r="O96" s="24"/>
      <c r="P96" s="24"/>
      <c r="Q96" s="24"/>
      <c r="R96" s="24"/>
      <c r="S96" s="24"/>
      <c r="T96" s="24"/>
      <c r="U96" s="27"/>
    </row>
    <row r="97" spans="1:21" s="17" customFormat="1" ht="26.4">
      <c r="A97" s="15"/>
      <c r="B97" s="133" t="s">
        <v>29</v>
      </c>
      <c r="C97" s="140" t="s">
        <v>65</v>
      </c>
      <c r="D97" s="141" t="s">
        <v>12</v>
      </c>
      <c r="E97" s="141" t="s">
        <v>74</v>
      </c>
      <c r="F97" s="141" t="s">
        <v>77</v>
      </c>
      <c r="G97" s="135" t="s">
        <v>30</v>
      </c>
      <c r="H97" s="136">
        <f>H98</f>
        <v>7701660</v>
      </c>
      <c r="I97" s="105">
        <f>ROUND(K97*1000,2)</f>
        <v>7701660</v>
      </c>
      <c r="J97" s="16">
        <f>H97-I97</f>
        <v>0</v>
      </c>
      <c r="K97" s="22">
        <v>7701.66</v>
      </c>
      <c r="O97" s="22">
        <v>7701.66</v>
      </c>
      <c r="P97" s="22">
        <v>7701.66</v>
      </c>
      <c r="Q97" s="22">
        <v>7701.66</v>
      </c>
      <c r="R97" s="22">
        <f>H97-O97</f>
        <v>7693958.3399999999</v>
      </c>
      <c r="S97" s="22" t="e">
        <f>#REF!-P97</f>
        <v>#REF!</v>
      </c>
      <c r="T97" s="22" t="e">
        <f>#REF!-Q97</f>
        <v>#REF!</v>
      </c>
      <c r="U97" s="18" t="str">
        <f t="shared" si="3"/>
        <v>71 1 00 10010240</v>
      </c>
    </row>
    <row r="98" spans="1:21" s="17" customFormat="1" ht="15.6">
      <c r="A98" s="15"/>
      <c r="B98" s="133" t="s">
        <v>31</v>
      </c>
      <c r="C98" s="140" t="s">
        <v>65</v>
      </c>
      <c r="D98" s="141" t="s">
        <v>12</v>
      </c>
      <c r="E98" s="141" t="s">
        <v>74</v>
      </c>
      <c r="F98" s="141" t="s">
        <v>77</v>
      </c>
      <c r="G98" s="135" t="s">
        <v>32</v>
      </c>
      <c r="H98" s="136">
        <v>7701660</v>
      </c>
      <c r="I98" s="105"/>
      <c r="J98" s="16"/>
      <c r="K98" s="22"/>
      <c r="O98" s="22"/>
      <c r="P98" s="22"/>
      <c r="Q98" s="22"/>
      <c r="R98" s="22"/>
      <c r="S98" s="22"/>
      <c r="T98" s="22"/>
      <c r="U98" s="18"/>
    </row>
    <row r="99" spans="1:21" s="17" customFormat="1" ht="15.6">
      <c r="A99" s="15"/>
      <c r="B99" s="133" t="s">
        <v>33</v>
      </c>
      <c r="C99" s="140" t="s">
        <v>65</v>
      </c>
      <c r="D99" s="141" t="s">
        <v>12</v>
      </c>
      <c r="E99" s="141" t="s">
        <v>74</v>
      </c>
      <c r="F99" s="141" t="s">
        <v>77</v>
      </c>
      <c r="G99" s="135" t="s">
        <v>34</v>
      </c>
      <c r="H99" s="136">
        <f>SUM(H100:H101)</f>
        <v>24000</v>
      </c>
      <c r="I99" s="105">
        <f>ROUND(K99*1000,2)</f>
        <v>24000</v>
      </c>
      <c r="J99" s="16">
        <f>H99-I99</f>
        <v>0</v>
      </c>
      <c r="K99" s="22">
        <v>24</v>
      </c>
      <c r="O99" s="22">
        <v>24</v>
      </c>
      <c r="P99" s="22">
        <v>24</v>
      </c>
      <c r="Q99" s="22">
        <v>24</v>
      </c>
      <c r="R99" s="22">
        <f>H99-O99</f>
        <v>23976</v>
      </c>
      <c r="S99" s="22" t="e">
        <f>#REF!-P99</f>
        <v>#REF!</v>
      </c>
      <c r="T99" s="22" t="e">
        <f>#REF!-Q99</f>
        <v>#REF!</v>
      </c>
      <c r="U99" s="18" t="str">
        <f t="shared" si="3"/>
        <v>71 1 00 10010850</v>
      </c>
    </row>
    <row r="100" spans="1:21" s="17" customFormat="1" ht="15.6">
      <c r="A100" s="15"/>
      <c r="B100" s="133" t="s">
        <v>37</v>
      </c>
      <c r="C100" s="134" t="s">
        <v>65</v>
      </c>
      <c r="D100" s="135" t="s">
        <v>12</v>
      </c>
      <c r="E100" s="135" t="s">
        <v>74</v>
      </c>
      <c r="F100" s="135" t="s">
        <v>77</v>
      </c>
      <c r="G100" s="135" t="s">
        <v>38</v>
      </c>
      <c r="H100" s="136">
        <v>16000</v>
      </c>
      <c r="I100" s="105"/>
      <c r="J100" s="16"/>
      <c r="K100" s="22"/>
      <c r="O100" s="22"/>
      <c r="P100" s="22"/>
      <c r="Q100" s="22"/>
      <c r="R100" s="22"/>
      <c r="S100" s="22"/>
      <c r="T100" s="22"/>
      <c r="U100" s="18"/>
    </row>
    <row r="101" spans="1:21" s="17" customFormat="1" ht="15.6">
      <c r="A101" s="15"/>
      <c r="B101" s="133" t="s">
        <v>78</v>
      </c>
      <c r="C101" s="134" t="s">
        <v>65</v>
      </c>
      <c r="D101" s="135" t="s">
        <v>12</v>
      </c>
      <c r="E101" s="135" t="s">
        <v>74</v>
      </c>
      <c r="F101" s="135" t="s">
        <v>77</v>
      </c>
      <c r="G101" s="135" t="s">
        <v>79</v>
      </c>
      <c r="H101" s="136">
        <v>8000</v>
      </c>
      <c r="I101" s="105"/>
      <c r="J101" s="16"/>
      <c r="K101" s="22"/>
      <c r="O101" s="22"/>
      <c r="P101" s="22"/>
      <c r="Q101" s="22"/>
      <c r="R101" s="22"/>
      <c r="S101" s="22"/>
      <c r="T101" s="22"/>
      <c r="U101" s="18"/>
    </row>
    <row r="102" spans="1:21" s="17" customFormat="1" ht="26.4">
      <c r="A102" s="15"/>
      <c r="B102" s="139" t="s">
        <v>39</v>
      </c>
      <c r="C102" s="134" t="s">
        <v>65</v>
      </c>
      <c r="D102" s="135" t="s">
        <v>12</v>
      </c>
      <c r="E102" s="135" t="s">
        <v>74</v>
      </c>
      <c r="F102" s="135" t="s">
        <v>80</v>
      </c>
      <c r="G102" s="141" t="s">
        <v>10</v>
      </c>
      <c r="H102" s="136">
        <f>H103</f>
        <v>93494030</v>
      </c>
      <c r="I102" s="105">
        <f>ROUND(K102*1000,2)</f>
        <v>93494030</v>
      </c>
      <c r="J102" s="16">
        <f>H102-I102</f>
        <v>0</v>
      </c>
      <c r="K102" s="22">
        <v>93494.03</v>
      </c>
      <c r="O102" s="22">
        <v>93494.03</v>
      </c>
      <c r="P102" s="22">
        <v>93494.03</v>
      </c>
      <c r="Q102" s="22">
        <v>93494.03</v>
      </c>
      <c r="R102" s="22">
        <f>H102-O102</f>
        <v>93400535.969999999</v>
      </c>
      <c r="S102" s="22" t="e">
        <f>#REF!-P102</f>
        <v>#REF!</v>
      </c>
      <c r="T102" s="22" t="e">
        <f>#REF!-Q102</f>
        <v>#REF!</v>
      </c>
      <c r="U102" s="18" t="str">
        <f t="shared" si="3"/>
        <v>71 1 00 10020000</v>
      </c>
    </row>
    <row r="103" spans="1:21" s="17" customFormat="1" ht="26.4">
      <c r="A103" s="15"/>
      <c r="B103" s="137" t="s">
        <v>21</v>
      </c>
      <c r="C103" s="134" t="s">
        <v>65</v>
      </c>
      <c r="D103" s="135" t="s">
        <v>12</v>
      </c>
      <c r="E103" s="135" t="s">
        <v>74</v>
      </c>
      <c r="F103" s="135" t="s">
        <v>80</v>
      </c>
      <c r="G103" s="141" t="s">
        <v>22</v>
      </c>
      <c r="H103" s="136">
        <f>SUM(H104:H105)</f>
        <v>93494030</v>
      </c>
      <c r="I103" s="105">
        <f>ROUND(K103*1000,2)</f>
        <v>93494030</v>
      </c>
      <c r="J103" s="16">
        <f>H103-I103</f>
        <v>0</v>
      </c>
      <c r="K103" s="22">
        <v>93494.03</v>
      </c>
      <c r="O103" s="22">
        <v>93494.03</v>
      </c>
      <c r="P103" s="22">
        <v>93494.03</v>
      </c>
      <c r="Q103" s="22">
        <v>93494.03</v>
      </c>
      <c r="R103" s="22">
        <f>H103-O103</f>
        <v>93400535.969999999</v>
      </c>
      <c r="S103" s="22" t="e">
        <f>#REF!-P103</f>
        <v>#REF!</v>
      </c>
      <c r="T103" s="22" t="e">
        <f>#REF!-Q103</f>
        <v>#REF!</v>
      </c>
      <c r="U103" s="18" t="str">
        <f t="shared" si="3"/>
        <v>71 1 00 10020120</v>
      </c>
    </row>
    <row r="104" spans="1:21" s="17" customFormat="1" ht="15.6">
      <c r="A104" s="15"/>
      <c r="B104" s="133" t="s">
        <v>41</v>
      </c>
      <c r="C104" s="134" t="s">
        <v>65</v>
      </c>
      <c r="D104" s="135" t="s">
        <v>12</v>
      </c>
      <c r="E104" s="135" t="s">
        <v>74</v>
      </c>
      <c r="F104" s="135" t="s">
        <v>80</v>
      </c>
      <c r="G104" s="135" t="s">
        <v>42</v>
      </c>
      <c r="H104" s="136">
        <v>71808020</v>
      </c>
      <c r="I104" s="105"/>
      <c r="J104" s="16"/>
      <c r="K104" s="22"/>
      <c r="O104" s="22"/>
      <c r="P104" s="22"/>
      <c r="Q104" s="22"/>
      <c r="R104" s="22"/>
      <c r="S104" s="22"/>
      <c r="T104" s="22"/>
      <c r="U104" s="18"/>
    </row>
    <row r="105" spans="1:21" s="17" customFormat="1" ht="39.6">
      <c r="A105" s="15"/>
      <c r="B105" s="133" t="s">
        <v>27</v>
      </c>
      <c r="C105" s="134" t="s">
        <v>65</v>
      </c>
      <c r="D105" s="135" t="s">
        <v>12</v>
      </c>
      <c r="E105" s="135" t="s">
        <v>74</v>
      </c>
      <c r="F105" s="135" t="s">
        <v>80</v>
      </c>
      <c r="G105" s="135" t="s">
        <v>28</v>
      </c>
      <c r="H105" s="136">
        <v>21686010</v>
      </c>
      <c r="I105" s="105"/>
      <c r="J105" s="16"/>
      <c r="K105" s="22"/>
      <c r="O105" s="22"/>
      <c r="P105" s="22"/>
      <c r="Q105" s="22"/>
      <c r="R105" s="22"/>
      <c r="S105" s="22"/>
      <c r="T105" s="22"/>
      <c r="U105" s="18"/>
    </row>
    <row r="106" spans="1:21" s="17" customFormat="1" ht="52.8">
      <c r="A106" s="15" t="s">
        <v>81</v>
      </c>
      <c r="B106" s="133" t="s">
        <v>82</v>
      </c>
      <c r="C106" s="140" t="s">
        <v>65</v>
      </c>
      <c r="D106" s="141" t="s">
        <v>12</v>
      </c>
      <c r="E106" s="141" t="s">
        <v>74</v>
      </c>
      <c r="F106" s="141" t="s">
        <v>83</v>
      </c>
      <c r="G106" s="141" t="s">
        <v>10</v>
      </c>
      <c r="H106" s="136">
        <f>H107+H110</f>
        <v>1016018</v>
      </c>
      <c r="I106" s="105">
        <f>ROUND(K106*1000,2)</f>
        <v>1016020</v>
      </c>
      <c r="J106" s="16">
        <f>H106-I106</f>
        <v>-2</v>
      </c>
      <c r="K106" s="22">
        <v>1016.02</v>
      </c>
      <c r="O106" s="22">
        <v>1016.02</v>
      </c>
      <c r="P106" s="22">
        <v>1016.02</v>
      </c>
      <c r="Q106" s="22">
        <v>1016.02</v>
      </c>
      <c r="R106" s="22">
        <f>H106-O106</f>
        <v>1015001.98</v>
      </c>
      <c r="S106" s="22" t="e">
        <f>#REF!-P106</f>
        <v>#REF!</v>
      </c>
      <c r="T106" s="22" t="e">
        <f>#REF!-Q106</f>
        <v>#REF!</v>
      </c>
      <c r="U106" s="18" t="str">
        <f t="shared" si="3"/>
        <v>71 1 00 76630000</v>
      </c>
    </row>
    <row r="107" spans="1:21" s="17" customFormat="1" ht="26.4">
      <c r="A107" s="15"/>
      <c r="B107" s="137" t="s">
        <v>21</v>
      </c>
      <c r="C107" s="140" t="s">
        <v>65</v>
      </c>
      <c r="D107" s="141" t="s">
        <v>12</v>
      </c>
      <c r="E107" s="141" t="s">
        <v>74</v>
      </c>
      <c r="F107" s="141" t="s">
        <v>83</v>
      </c>
      <c r="G107" s="141" t="s">
        <v>22</v>
      </c>
      <c r="H107" s="136">
        <f>SUM(H108:H109)</f>
        <v>803812</v>
      </c>
      <c r="I107" s="105">
        <f>ROUND(K107*1000,2)</f>
        <v>803810</v>
      </c>
      <c r="J107" s="16">
        <f>H107-I107</f>
        <v>2</v>
      </c>
      <c r="K107" s="22">
        <v>803.81</v>
      </c>
      <c r="O107" s="22">
        <v>803.81</v>
      </c>
      <c r="P107" s="22">
        <v>803.81</v>
      </c>
      <c r="Q107" s="22">
        <v>803.81</v>
      </c>
      <c r="R107" s="22">
        <f>H107-O107</f>
        <v>803008.19</v>
      </c>
      <c r="S107" s="22" t="e">
        <f>#REF!-P107</f>
        <v>#REF!</v>
      </c>
      <c r="T107" s="22" t="e">
        <f>#REF!-Q107</f>
        <v>#REF!</v>
      </c>
      <c r="U107" s="18" t="str">
        <f t="shared" si="3"/>
        <v>71 1 00 76630120</v>
      </c>
    </row>
    <row r="108" spans="1:21" s="26" customFormat="1" ht="15.6">
      <c r="A108" s="23"/>
      <c r="B108" s="137" t="s">
        <v>41</v>
      </c>
      <c r="C108" s="134" t="s">
        <v>65</v>
      </c>
      <c r="D108" s="135" t="s">
        <v>12</v>
      </c>
      <c r="E108" s="135" t="s">
        <v>74</v>
      </c>
      <c r="F108" s="135" t="s">
        <v>83</v>
      </c>
      <c r="G108" s="135" t="s">
        <v>42</v>
      </c>
      <c r="H108" s="136">
        <v>617367</v>
      </c>
      <c r="I108" s="106"/>
      <c r="J108" s="25"/>
      <c r="K108" s="24"/>
      <c r="O108" s="24"/>
      <c r="P108" s="24"/>
      <c r="Q108" s="24"/>
      <c r="R108" s="24"/>
      <c r="S108" s="24"/>
      <c r="T108" s="24"/>
      <c r="U108" s="27"/>
    </row>
    <row r="109" spans="1:21" s="26" customFormat="1" ht="39.6">
      <c r="A109" s="23"/>
      <c r="B109" s="137" t="s">
        <v>27</v>
      </c>
      <c r="C109" s="134" t="s">
        <v>65</v>
      </c>
      <c r="D109" s="135" t="s">
        <v>12</v>
      </c>
      <c r="E109" s="135" t="s">
        <v>74</v>
      </c>
      <c r="F109" s="135" t="s">
        <v>83</v>
      </c>
      <c r="G109" s="135" t="s">
        <v>28</v>
      </c>
      <c r="H109" s="136">
        <v>186445</v>
      </c>
      <c r="I109" s="106"/>
      <c r="J109" s="25"/>
      <c r="K109" s="24"/>
      <c r="O109" s="24"/>
      <c r="P109" s="24"/>
      <c r="Q109" s="24"/>
      <c r="R109" s="24"/>
      <c r="S109" s="24"/>
      <c r="T109" s="24"/>
      <c r="U109" s="27"/>
    </row>
    <row r="110" spans="1:21" s="17" customFormat="1" ht="26.4">
      <c r="A110" s="15"/>
      <c r="B110" s="133" t="s">
        <v>29</v>
      </c>
      <c r="C110" s="140" t="s">
        <v>65</v>
      </c>
      <c r="D110" s="141" t="s">
        <v>12</v>
      </c>
      <c r="E110" s="141" t="s">
        <v>74</v>
      </c>
      <c r="F110" s="141" t="s">
        <v>83</v>
      </c>
      <c r="G110" s="141" t="s">
        <v>30</v>
      </c>
      <c r="H110" s="136">
        <f>H111</f>
        <v>212206</v>
      </c>
      <c r="I110" s="105">
        <f>ROUND(K110*1000,2)</f>
        <v>212210</v>
      </c>
      <c r="J110" s="16">
        <f>H110-I110</f>
        <v>-4</v>
      </c>
      <c r="K110" s="22">
        <v>212.21</v>
      </c>
      <c r="O110" s="22">
        <v>212.21</v>
      </c>
      <c r="P110" s="22">
        <v>212.21</v>
      </c>
      <c r="Q110" s="22">
        <v>212.21</v>
      </c>
      <c r="R110" s="22">
        <f>H110-O110</f>
        <v>211993.79</v>
      </c>
      <c r="S110" s="22" t="e">
        <f>#REF!-P110</f>
        <v>#REF!</v>
      </c>
      <c r="T110" s="22" t="e">
        <f>#REF!-Q110</f>
        <v>#REF!</v>
      </c>
      <c r="U110" s="18" t="str">
        <f t="shared" si="3"/>
        <v>71 1 00 76630240</v>
      </c>
    </row>
    <row r="111" spans="1:21" s="17" customFormat="1" ht="15.6">
      <c r="A111" s="15"/>
      <c r="B111" s="133" t="s">
        <v>31</v>
      </c>
      <c r="C111" s="140" t="s">
        <v>65</v>
      </c>
      <c r="D111" s="141" t="s">
        <v>12</v>
      </c>
      <c r="E111" s="141" t="s">
        <v>74</v>
      </c>
      <c r="F111" s="141" t="s">
        <v>83</v>
      </c>
      <c r="G111" s="141" t="s">
        <v>32</v>
      </c>
      <c r="H111" s="136">
        <v>212206</v>
      </c>
      <c r="I111" s="105"/>
      <c r="J111" s="16"/>
      <c r="K111" s="22"/>
      <c r="O111" s="22"/>
      <c r="P111" s="22"/>
      <c r="Q111" s="22"/>
      <c r="R111" s="22"/>
      <c r="S111" s="22"/>
      <c r="T111" s="22"/>
      <c r="U111" s="18"/>
    </row>
    <row r="112" spans="1:21" s="17" customFormat="1" ht="39.6">
      <c r="A112" s="15" t="s">
        <v>81</v>
      </c>
      <c r="B112" s="139" t="s">
        <v>84</v>
      </c>
      <c r="C112" s="140" t="s">
        <v>65</v>
      </c>
      <c r="D112" s="141" t="s">
        <v>12</v>
      </c>
      <c r="E112" s="141" t="s">
        <v>74</v>
      </c>
      <c r="F112" s="141" t="s">
        <v>85</v>
      </c>
      <c r="G112" s="141" t="s">
        <v>10</v>
      </c>
      <c r="H112" s="142">
        <f>H113</f>
        <v>9000</v>
      </c>
      <c r="I112" s="55">
        <f>ROUND(K112*1000,2)</f>
        <v>9000</v>
      </c>
      <c r="J112" s="16">
        <f>H112-I112</f>
        <v>0</v>
      </c>
      <c r="K112" s="29">
        <v>9</v>
      </c>
      <c r="O112" s="29">
        <v>9</v>
      </c>
      <c r="P112" s="29">
        <v>9</v>
      </c>
      <c r="Q112" s="29">
        <v>9</v>
      </c>
      <c r="R112" s="29">
        <f>H112-O112</f>
        <v>8991</v>
      </c>
      <c r="S112" s="29" t="e">
        <f>#REF!-P112</f>
        <v>#REF!</v>
      </c>
      <c r="T112" s="29" t="e">
        <f>#REF!-Q112</f>
        <v>#REF!</v>
      </c>
      <c r="U112" s="18" t="str">
        <f t="shared" si="3"/>
        <v>71 1 00 76930000</v>
      </c>
    </row>
    <row r="113" spans="1:21" s="17" customFormat="1" ht="26.4">
      <c r="A113" s="15"/>
      <c r="B113" s="133" t="s">
        <v>29</v>
      </c>
      <c r="C113" s="140" t="s">
        <v>65</v>
      </c>
      <c r="D113" s="141" t="s">
        <v>12</v>
      </c>
      <c r="E113" s="141" t="s">
        <v>74</v>
      </c>
      <c r="F113" s="141" t="s">
        <v>85</v>
      </c>
      <c r="G113" s="141" t="s">
        <v>30</v>
      </c>
      <c r="H113" s="136">
        <f>H114</f>
        <v>9000</v>
      </c>
      <c r="I113" s="105">
        <f>ROUND(K113*1000,2)</f>
        <v>9000</v>
      </c>
      <c r="J113" s="16">
        <f>H113-I113</f>
        <v>0</v>
      </c>
      <c r="K113" s="22">
        <v>9</v>
      </c>
      <c r="O113" s="22">
        <v>9</v>
      </c>
      <c r="P113" s="22">
        <v>9</v>
      </c>
      <c r="Q113" s="22">
        <v>9</v>
      </c>
      <c r="R113" s="22">
        <f>H113-O113</f>
        <v>8991</v>
      </c>
      <c r="S113" s="22" t="e">
        <f>#REF!-P113</f>
        <v>#REF!</v>
      </c>
      <c r="T113" s="22" t="e">
        <f>#REF!-Q113</f>
        <v>#REF!</v>
      </c>
      <c r="U113" s="18" t="str">
        <f t="shared" si="3"/>
        <v>71 1 00 76930240</v>
      </c>
    </row>
    <row r="114" spans="1:21" s="17" customFormat="1" ht="15.6">
      <c r="A114" s="15"/>
      <c r="B114" s="133" t="s">
        <v>31</v>
      </c>
      <c r="C114" s="140" t="s">
        <v>65</v>
      </c>
      <c r="D114" s="141" t="s">
        <v>12</v>
      </c>
      <c r="E114" s="141" t="s">
        <v>74</v>
      </c>
      <c r="F114" s="141" t="s">
        <v>85</v>
      </c>
      <c r="G114" s="141" t="s">
        <v>32</v>
      </c>
      <c r="H114" s="136">
        <v>9000</v>
      </c>
      <c r="I114" s="105"/>
      <c r="J114" s="16"/>
      <c r="K114" s="22"/>
      <c r="O114" s="22"/>
      <c r="P114" s="22"/>
      <c r="Q114" s="22"/>
      <c r="R114" s="22"/>
      <c r="S114" s="22"/>
      <c r="T114" s="22"/>
      <c r="U114" s="18"/>
    </row>
    <row r="115" spans="1:21" s="17" customFormat="1" ht="15.6">
      <c r="A115" s="15"/>
      <c r="B115" s="129" t="s">
        <v>86</v>
      </c>
      <c r="C115" s="130" t="s">
        <v>65</v>
      </c>
      <c r="D115" s="131" t="s">
        <v>12</v>
      </c>
      <c r="E115" s="131" t="s">
        <v>87</v>
      </c>
      <c r="F115" s="131" t="s">
        <v>9</v>
      </c>
      <c r="G115" s="131" t="s">
        <v>10</v>
      </c>
      <c r="H115" s="132">
        <f>H116</f>
        <v>1291440</v>
      </c>
      <c r="I115" s="104">
        <f>ROUND(K115*1000,2)</f>
        <v>1291440</v>
      </c>
      <c r="J115" s="16">
        <f>H115-I115</f>
        <v>0</v>
      </c>
      <c r="K115" s="20">
        <v>1291.44</v>
      </c>
      <c r="O115" s="20">
        <v>1291.44</v>
      </c>
      <c r="P115" s="20">
        <v>86.53</v>
      </c>
      <c r="Q115" s="20">
        <v>139.63</v>
      </c>
      <c r="R115" s="20">
        <f>H115-O115</f>
        <v>1290148.56</v>
      </c>
      <c r="S115" s="20" t="e">
        <f>#REF!-P115</f>
        <v>#REF!</v>
      </c>
      <c r="T115" s="20" t="e">
        <f>#REF!-Q115</f>
        <v>#REF!</v>
      </c>
      <c r="U115" s="18" t="str">
        <f t="shared" si="3"/>
        <v>00 0 00 00000000</v>
      </c>
    </row>
    <row r="116" spans="1:21" s="17" customFormat="1" ht="39.6">
      <c r="A116" s="15"/>
      <c r="B116" s="133" t="s">
        <v>88</v>
      </c>
      <c r="C116" s="134" t="s">
        <v>65</v>
      </c>
      <c r="D116" s="135" t="s">
        <v>12</v>
      </c>
      <c r="E116" s="141" t="s">
        <v>87</v>
      </c>
      <c r="F116" s="135" t="s">
        <v>89</v>
      </c>
      <c r="G116" s="135" t="s">
        <v>10</v>
      </c>
      <c r="H116" s="136">
        <f t="shared" ref="H116:H118" si="14">H117</f>
        <v>1291440</v>
      </c>
      <c r="I116" s="105">
        <f>ROUND(K116*1000,2)</f>
        <v>1291440</v>
      </c>
      <c r="J116" s="16">
        <f>H116-I116</f>
        <v>0</v>
      </c>
      <c r="K116" s="22">
        <v>1291.44</v>
      </c>
      <c r="O116" s="22">
        <v>1291.44</v>
      </c>
      <c r="P116" s="22">
        <v>86.53</v>
      </c>
      <c r="Q116" s="22">
        <v>139.63</v>
      </c>
      <c r="R116" s="22">
        <f>H116-O116</f>
        <v>1290148.56</v>
      </c>
      <c r="S116" s="22" t="e">
        <f>#REF!-P116</f>
        <v>#REF!</v>
      </c>
      <c r="T116" s="22" t="e">
        <f>#REF!-Q116</f>
        <v>#REF!</v>
      </c>
      <c r="U116" s="18" t="str">
        <f t="shared" si="3"/>
        <v>98 0 00 00000000</v>
      </c>
    </row>
    <row r="117" spans="1:21" s="17" customFormat="1" ht="15.6">
      <c r="A117" s="15"/>
      <c r="B117" s="133" t="s">
        <v>90</v>
      </c>
      <c r="C117" s="134" t="s">
        <v>65</v>
      </c>
      <c r="D117" s="135" t="s">
        <v>12</v>
      </c>
      <c r="E117" s="141" t="s">
        <v>87</v>
      </c>
      <c r="F117" s="135" t="s">
        <v>91</v>
      </c>
      <c r="G117" s="135" t="s">
        <v>10</v>
      </c>
      <c r="H117" s="136">
        <f t="shared" si="14"/>
        <v>1291440</v>
      </c>
      <c r="I117" s="105">
        <f>ROUND(K117*1000,2)</f>
        <v>1291440</v>
      </c>
      <c r="J117" s="16">
        <f>H117-I117</f>
        <v>0</v>
      </c>
      <c r="K117" s="22">
        <v>1291.44</v>
      </c>
      <c r="O117" s="22">
        <v>1291.44</v>
      </c>
      <c r="P117" s="22">
        <v>86.53</v>
      </c>
      <c r="Q117" s="22">
        <v>139.63</v>
      </c>
      <c r="R117" s="22">
        <f>H117-O117</f>
        <v>1290148.56</v>
      </c>
      <c r="S117" s="22" t="e">
        <f>#REF!-P117</f>
        <v>#REF!</v>
      </c>
      <c r="T117" s="22" t="e">
        <f>#REF!-Q117</f>
        <v>#REF!</v>
      </c>
      <c r="U117" s="18" t="str">
        <f t="shared" si="3"/>
        <v>98 1 00 00000000</v>
      </c>
    </row>
    <row r="118" spans="1:21" s="17" customFormat="1" ht="52.8">
      <c r="A118" s="15" t="s">
        <v>92</v>
      </c>
      <c r="B118" s="139" t="s">
        <v>93</v>
      </c>
      <c r="C118" s="140" t="s">
        <v>65</v>
      </c>
      <c r="D118" s="141" t="s">
        <v>12</v>
      </c>
      <c r="E118" s="141" t="s">
        <v>87</v>
      </c>
      <c r="F118" s="141" t="s">
        <v>94</v>
      </c>
      <c r="G118" s="141" t="s">
        <v>10</v>
      </c>
      <c r="H118" s="142">
        <f t="shared" si="14"/>
        <v>1291440</v>
      </c>
      <c r="I118" s="55">
        <f>ROUND(K118*1000,2)</f>
        <v>1291440</v>
      </c>
      <c r="J118" s="16">
        <f>H118-I118</f>
        <v>0</v>
      </c>
      <c r="K118" s="29">
        <v>1291.44</v>
      </c>
      <c r="O118" s="29">
        <v>1291.44</v>
      </c>
      <c r="P118" s="29">
        <v>86.53</v>
      </c>
      <c r="Q118" s="29">
        <v>139.63</v>
      </c>
      <c r="R118" s="29">
        <f>H118-O118</f>
        <v>1290148.56</v>
      </c>
      <c r="S118" s="29" t="e">
        <f>#REF!-P118</f>
        <v>#REF!</v>
      </c>
      <c r="T118" s="29" t="e">
        <f>#REF!-Q118</f>
        <v>#REF!</v>
      </c>
      <c r="U118" s="18" t="str">
        <f t="shared" si="3"/>
        <v>98 1 00 51200000</v>
      </c>
    </row>
    <row r="119" spans="1:21" s="17" customFormat="1" ht="26.4">
      <c r="A119" s="15"/>
      <c r="B119" s="133" t="s">
        <v>29</v>
      </c>
      <c r="C119" s="140" t="s">
        <v>65</v>
      </c>
      <c r="D119" s="141" t="s">
        <v>12</v>
      </c>
      <c r="E119" s="141" t="s">
        <v>87</v>
      </c>
      <c r="F119" s="141" t="s">
        <v>94</v>
      </c>
      <c r="G119" s="141" t="s">
        <v>30</v>
      </c>
      <c r="H119" s="136">
        <f>H120</f>
        <v>1291440</v>
      </c>
      <c r="I119" s="105">
        <f>ROUND(K119*1000,2)</f>
        <v>1291440</v>
      </c>
      <c r="J119" s="16">
        <f>H119-I119</f>
        <v>0</v>
      </c>
      <c r="K119" s="22">
        <v>1291.44</v>
      </c>
      <c r="O119" s="22">
        <v>1291.44</v>
      </c>
      <c r="P119" s="22">
        <v>86.53</v>
      </c>
      <c r="Q119" s="22">
        <v>139.63</v>
      </c>
      <c r="R119" s="22">
        <f>H119-O119</f>
        <v>1290148.56</v>
      </c>
      <c r="S119" s="22" t="e">
        <f>#REF!-P119</f>
        <v>#REF!</v>
      </c>
      <c r="T119" s="22" t="e">
        <f>#REF!-Q119</f>
        <v>#REF!</v>
      </c>
      <c r="U119" s="18" t="str">
        <f t="shared" ref="U119:U203" si="15">CONCATENATE(F119,G119)</f>
        <v>98 1 00 51200240</v>
      </c>
    </row>
    <row r="120" spans="1:21" s="17" customFormat="1" ht="15.6">
      <c r="A120" s="15"/>
      <c r="B120" s="133" t="s">
        <v>31</v>
      </c>
      <c r="C120" s="140" t="s">
        <v>65</v>
      </c>
      <c r="D120" s="141" t="s">
        <v>12</v>
      </c>
      <c r="E120" s="141" t="s">
        <v>87</v>
      </c>
      <c r="F120" s="141" t="s">
        <v>94</v>
      </c>
      <c r="G120" s="141" t="s">
        <v>32</v>
      </c>
      <c r="H120" s="136">
        <v>1291440</v>
      </c>
      <c r="I120" s="105"/>
      <c r="J120" s="16"/>
      <c r="K120" s="22"/>
      <c r="O120" s="22"/>
      <c r="P120" s="22"/>
      <c r="Q120" s="22"/>
      <c r="R120" s="22"/>
      <c r="S120" s="22"/>
      <c r="T120" s="22"/>
      <c r="U120" s="18"/>
    </row>
    <row r="121" spans="1:21" s="17" customFormat="1" ht="15.6">
      <c r="A121" s="15"/>
      <c r="B121" s="129" t="s">
        <v>51</v>
      </c>
      <c r="C121" s="130" t="s">
        <v>65</v>
      </c>
      <c r="D121" s="131" t="s">
        <v>12</v>
      </c>
      <c r="E121" s="131" t="s">
        <v>52</v>
      </c>
      <c r="F121" s="131" t="s">
        <v>9</v>
      </c>
      <c r="G121" s="131" t="s">
        <v>10</v>
      </c>
      <c r="H121" s="132">
        <f>H122+H131+H137+H172+H197+H203+H219</f>
        <v>146264070</v>
      </c>
      <c r="I121" s="104">
        <f t="shared" ref="I121:I126" si="16">ROUND(K121*1000,2)</f>
        <v>146264070</v>
      </c>
      <c r="J121" s="16">
        <f t="shared" ref="J121:J126" si="17">H121-I121</f>
        <v>0</v>
      </c>
      <c r="K121" s="20">
        <v>146264.07</v>
      </c>
      <c r="O121" s="20">
        <v>146264.07</v>
      </c>
      <c r="P121" s="20">
        <v>131081.26</v>
      </c>
      <c r="Q121" s="20">
        <v>131081.26</v>
      </c>
      <c r="R121" s="20">
        <f t="shared" ref="R121:R126" si="18">H121-O121</f>
        <v>146117805.93000001</v>
      </c>
      <c r="S121" s="20" t="e">
        <f>#REF!-P121</f>
        <v>#REF!</v>
      </c>
      <c r="T121" s="20" t="e">
        <f>#REF!-Q121</f>
        <v>#REF!</v>
      </c>
      <c r="U121" s="18" t="str">
        <f t="shared" si="15"/>
        <v>00 0 00 00000000</v>
      </c>
    </row>
    <row r="122" spans="1:21" s="17" customFormat="1" ht="26.4">
      <c r="A122" s="15"/>
      <c r="B122" s="139" t="s">
        <v>95</v>
      </c>
      <c r="C122" s="134" t="s">
        <v>65</v>
      </c>
      <c r="D122" s="135" t="s">
        <v>12</v>
      </c>
      <c r="E122" s="135" t="s">
        <v>52</v>
      </c>
      <c r="F122" s="135" t="s">
        <v>96</v>
      </c>
      <c r="G122" s="135" t="s">
        <v>10</v>
      </c>
      <c r="H122" s="136">
        <f t="shared" ref="H122:H123" si="19">H123</f>
        <v>2119080</v>
      </c>
      <c r="I122" s="105">
        <f t="shared" si="16"/>
        <v>2119080</v>
      </c>
      <c r="J122" s="16">
        <f t="shared" si="17"/>
        <v>0</v>
      </c>
      <c r="K122" s="22">
        <v>2119.08</v>
      </c>
      <c r="O122" s="22">
        <v>2119.08</v>
      </c>
      <c r="P122" s="22">
        <v>2119.08</v>
      </c>
      <c r="Q122" s="22">
        <v>2119.08</v>
      </c>
      <c r="R122" s="22">
        <f t="shared" si="18"/>
        <v>2116960.92</v>
      </c>
      <c r="S122" s="22" t="e">
        <f>#REF!-P122</f>
        <v>#REF!</v>
      </c>
      <c r="T122" s="22" t="e">
        <f>#REF!-Q122</f>
        <v>#REF!</v>
      </c>
      <c r="U122" s="18" t="str">
        <f t="shared" si="15"/>
        <v>12 0 00 00000000</v>
      </c>
    </row>
    <row r="123" spans="1:21" s="17" customFormat="1" ht="26.4">
      <c r="A123" s="15"/>
      <c r="B123" s="139" t="s">
        <v>97</v>
      </c>
      <c r="C123" s="134" t="s">
        <v>65</v>
      </c>
      <c r="D123" s="135" t="s">
        <v>12</v>
      </c>
      <c r="E123" s="135" t="s">
        <v>52</v>
      </c>
      <c r="F123" s="135" t="s">
        <v>98</v>
      </c>
      <c r="G123" s="135" t="s">
        <v>10</v>
      </c>
      <c r="H123" s="136">
        <f t="shared" si="19"/>
        <v>2119080</v>
      </c>
      <c r="I123" s="105">
        <f t="shared" si="16"/>
        <v>2119080</v>
      </c>
      <c r="J123" s="16">
        <f t="shared" si="17"/>
        <v>0</v>
      </c>
      <c r="K123" s="22">
        <v>2119.08</v>
      </c>
      <c r="O123" s="22">
        <v>2119.08</v>
      </c>
      <c r="P123" s="22">
        <v>2119.08</v>
      </c>
      <c r="Q123" s="22">
        <v>2119.08</v>
      </c>
      <c r="R123" s="22">
        <f t="shared" si="18"/>
        <v>2116960.92</v>
      </c>
      <c r="S123" s="22" t="e">
        <f>#REF!-P123</f>
        <v>#REF!</v>
      </c>
      <c r="T123" s="22" t="e">
        <f>#REF!-Q123</f>
        <v>#REF!</v>
      </c>
      <c r="U123" s="18" t="str">
        <f t="shared" si="15"/>
        <v>12 2 00 00000000</v>
      </c>
    </row>
    <row r="124" spans="1:21" s="17" customFormat="1" ht="39.6">
      <c r="A124" s="15"/>
      <c r="B124" s="139" t="s">
        <v>99</v>
      </c>
      <c r="C124" s="134" t="s">
        <v>65</v>
      </c>
      <c r="D124" s="135" t="s">
        <v>12</v>
      </c>
      <c r="E124" s="135" t="s">
        <v>52</v>
      </c>
      <c r="F124" s="135" t="s">
        <v>100</v>
      </c>
      <c r="G124" s="135" t="s">
        <v>10</v>
      </c>
      <c r="H124" s="136">
        <f>H125+H128</f>
        <v>2119080</v>
      </c>
      <c r="I124" s="105">
        <f t="shared" si="16"/>
        <v>2119080</v>
      </c>
      <c r="J124" s="16">
        <f t="shared" si="17"/>
        <v>0</v>
      </c>
      <c r="K124" s="22">
        <v>2119.08</v>
      </c>
      <c r="O124" s="22">
        <v>2119.08</v>
      </c>
      <c r="P124" s="22">
        <v>2119.08</v>
      </c>
      <c r="Q124" s="22">
        <v>2119.08</v>
      </c>
      <c r="R124" s="22">
        <f t="shared" si="18"/>
        <v>2116960.92</v>
      </c>
      <c r="S124" s="22" t="e">
        <f>#REF!-P124</f>
        <v>#REF!</v>
      </c>
      <c r="T124" s="22" t="e">
        <f>#REF!-Q124</f>
        <v>#REF!</v>
      </c>
      <c r="U124" s="18" t="str">
        <f t="shared" si="15"/>
        <v>12 2 03 00000000</v>
      </c>
    </row>
    <row r="125" spans="1:21" s="17" customFormat="1" ht="39.6">
      <c r="A125" s="15"/>
      <c r="B125" s="139" t="s">
        <v>101</v>
      </c>
      <c r="C125" s="134" t="s">
        <v>65</v>
      </c>
      <c r="D125" s="135" t="s">
        <v>12</v>
      </c>
      <c r="E125" s="135" t="s">
        <v>52</v>
      </c>
      <c r="F125" s="135" t="s">
        <v>102</v>
      </c>
      <c r="G125" s="135" t="s">
        <v>10</v>
      </c>
      <c r="H125" s="136">
        <f>H126</f>
        <v>1329080</v>
      </c>
      <c r="I125" s="105">
        <f t="shared" si="16"/>
        <v>1329080</v>
      </c>
      <c r="J125" s="16">
        <f t="shared" si="17"/>
        <v>0</v>
      </c>
      <c r="K125" s="22">
        <v>1329.08</v>
      </c>
      <c r="O125" s="22">
        <v>1329.08</v>
      </c>
      <c r="P125" s="22">
        <v>1329.08</v>
      </c>
      <c r="Q125" s="22">
        <v>1329.08</v>
      </c>
      <c r="R125" s="22">
        <f t="shared" si="18"/>
        <v>1327750.92</v>
      </c>
      <c r="S125" s="22" t="e">
        <f>#REF!-P125</f>
        <v>#REF!</v>
      </c>
      <c r="T125" s="22" t="e">
        <f>#REF!-Q125</f>
        <v>#REF!</v>
      </c>
      <c r="U125" s="18" t="str">
        <f t="shared" si="15"/>
        <v>12 2 03 20040000</v>
      </c>
    </row>
    <row r="126" spans="1:21" s="17" customFormat="1" ht="15.6">
      <c r="A126" s="15"/>
      <c r="B126" s="133" t="s">
        <v>33</v>
      </c>
      <c r="C126" s="134" t="s">
        <v>65</v>
      </c>
      <c r="D126" s="135" t="s">
        <v>12</v>
      </c>
      <c r="E126" s="135" t="s">
        <v>52</v>
      </c>
      <c r="F126" s="135" t="s">
        <v>102</v>
      </c>
      <c r="G126" s="135" t="s">
        <v>34</v>
      </c>
      <c r="H126" s="136">
        <f>H127</f>
        <v>1329080</v>
      </c>
      <c r="I126" s="105">
        <f t="shared" si="16"/>
        <v>1329080</v>
      </c>
      <c r="J126" s="16">
        <f t="shared" si="17"/>
        <v>0</v>
      </c>
      <c r="K126" s="22">
        <v>1329.08</v>
      </c>
      <c r="O126" s="22">
        <v>1329.08</v>
      </c>
      <c r="P126" s="22">
        <v>1329.08</v>
      </c>
      <c r="Q126" s="22">
        <v>1329.08</v>
      </c>
      <c r="R126" s="22">
        <f t="shared" si="18"/>
        <v>1327750.92</v>
      </c>
      <c r="S126" s="22" t="e">
        <f>#REF!-P126</f>
        <v>#REF!</v>
      </c>
      <c r="T126" s="22" t="e">
        <f>#REF!-Q126</f>
        <v>#REF!</v>
      </c>
      <c r="U126" s="18" t="str">
        <f t="shared" si="15"/>
        <v>12 2 03 20040850</v>
      </c>
    </row>
    <row r="127" spans="1:21" s="26" customFormat="1" ht="15.6">
      <c r="A127" s="23"/>
      <c r="B127" s="137" t="s">
        <v>78</v>
      </c>
      <c r="C127" s="134" t="s">
        <v>65</v>
      </c>
      <c r="D127" s="135" t="s">
        <v>12</v>
      </c>
      <c r="E127" s="135" t="s">
        <v>52</v>
      </c>
      <c r="F127" s="135" t="s">
        <v>102</v>
      </c>
      <c r="G127" s="135" t="s">
        <v>79</v>
      </c>
      <c r="H127" s="136">
        <v>1329080</v>
      </c>
      <c r="I127" s="106"/>
      <c r="J127" s="25"/>
      <c r="K127" s="24"/>
      <c r="O127" s="24"/>
      <c r="P127" s="24"/>
      <c r="Q127" s="24"/>
      <c r="R127" s="24"/>
      <c r="S127" s="24"/>
      <c r="T127" s="24"/>
      <c r="U127" s="27"/>
    </row>
    <row r="128" spans="1:21" s="17" customFormat="1" ht="66">
      <c r="A128" s="15"/>
      <c r="B128" s="139" t="s">
        <v>55</v>
      </c>
      <c r="C128" s="134" t="s">
        <v>65</v>
      </c>
      <c r="D128" s="135" t="s">
        <v>12</v>
      </c>
      <c r="E128" s="135" t="s">
        <v>52</v>
      </c>
      <c r="F128" s="135" t="s">
        <v>103</v>
      </c>
      <c r="G128" s="135" t="s">
        <v>10</v>
      </c>
      <c r="H128" s="136">
        <f>H129</f>
        <v>790000</v>
      </c>
      <c r="I128" s="105">
        <f>ROUND(K128*1000,2)</f>
        <v>790000</v>
      </c>
      <c r="J128" s="16">
        <f>H128-I128</f>
        <v>0</v>
      </c>
      <c r="K128" s="22">
        <v>790</v>
      </c>
      <c r="O128" s="22">
        <v>790</v>
      </c>
      <c r="P128" s="22">
        <v>790</v>
      </c>
      <c r="Q128" s="22">
        <v>790</v>
      </c>
      <c r="R128" s="22">
        <f>H128-O128</f>
        <v>789210</v>
      </c>
      <c r="S128" s="22" t="e">
        <f>#REF!-P128</f>
        <v>#REF!</v>
      </c>
      <c r="T128" s="22" t="e">
        <f>#REF!-Q128</f>
        <v>#REF!</v>
      </c>
      <c r="U128" s="18" t="str">
        <f t="shared" si="15"/>
        <v>12 2 03 20090000</v>
      </c>
    </row>
    <row r="129" spans="1:21" s="17" customFormat="1" ht="26.4">
      <c r="A129" s="15"/>
      <c r="B129" s="133" t="s">
        <v>29</v>
      </c>
      <c r="C129" s="134" t="s">
        <v>65</v>
      </c>
      <c r="D129" s="135" t="s">
        <v>12</v>
      </c>
      <c r="E129" s="135" t="s">
        <v>52</v>
      </c>
      <c r="F129" s="135" t="s">
        <v>103</v>
      </c>
      <c r="G129" s="135" t="s">
        <v>30</v>
      </c>
      <c r="H129" s="136">
        <f>H130</f>
        <v>790000</v>
      </c>
      <c r="I129" s="105">
        <f>ROUND(K129*1000,2)</f>
        <v>790000</v>
      </c>
      <c r="J129" s="16">
        <f>H129-I129</f>
        <v>0</v>
      </c>
      <c r="K129" s="22">
        <v>790</v>
      </c>
      <c r="O129" s="22">
        <v>790</v>
      </c>
      <c r="P129" s="22">
        <v>790</v>
      </c>
      <c r="Q129" s="22">
        <v>790</v>
      </c>
      <c r="R129" s="22">
        <f>H129-O129</f>
        <v>789210</v>
      </c>
      <c r="S129" s="22" t="e">
        <f>#REF!-P129</f>
        <v>#REF!</v>
      </c>
      <c r="T129" s="22" t="e">
        <f>#REF!-Q129</f>
        <v>#REF!</v>
      </c>
      <c r="U129" s="18" t="str">
        <f t="shared" si="15"/>
        <v>12 2 03 20090240</v>
      </c>
    </row>
    <row r="130" spans="1:21" s="17" customFormat="1" ht="15.6">
      <c r="A130" s="15"/>
      <c r="B130" s="133" t="s">
        <v>31</v>
      </c>
      <c r="C130" s="134" t="s">
        <v>65</v>
      </c>
      <c r="D130" s="135" t="s">
        <v>12</v>
      </c>
      <c r="E130" s="135" t="s">
        <v>52</v>
      </c>
      <c r="F130" s="135" t="s">
        <v>103</v>
      </c>
      <c r="G130" s="135" t="s">
        <v>32</v>
      </c>
      <c r="H130" s="136">
        <v>790000</v>
      </c>
      <c r="I130" s="105"/>
      <c r="J130" s="16"/>
      <c r="K130" s="22"/>
      <c r="O130" s="22"/>
      <c r="P130" s="22"/>
      <c r="Q130" s="22"/>
      <c r="R130" s="22"/>
      <c r="S130" s="22"/>
      <c r="T130" s="22"/>
      <c r="U130" s="18" t="str">
        <f t="shared" si="15"/>
        <v>12 2 03 20090244</v>
      </c>
    </row>
    <row r="131" spans="1:21" s="17" customFormat="1" ht="26.4">
      <c r="A131" s="15"/>
      <c r="B131" s="139" t="s">
        <v>104</v>
      </c>
      <c r="C131" s="134" t="s">
        <v>65</v>
      </c>
      <c r="D131" s="135" t="s">
        <v>12</v>
      </c>
      <c r="E131" s="135" t="s">
        <v>52</v>
      </c>
      <c r="F131" s="135" t="s">
        <v>105</v>
      </c>
      <c r="G131" s="135" t="s">
        <v>10</v>
      </c>
      <c r="H131" s="136">
        <f>H132</f>
        <v>100000</v>
      </c>
      <c r="I131" s="105">
        <f>ROUND(K131*1000,2)</f>
        <v>100000</v>
      </c>
      <c r="J131" s="16">
        <f>H131-I131</f>
        <v>0</v>
      </c>
      <c r="K131" s="22">
        <v>100</v>
      </c>
      <c r="O131" s="22">
        <v>100</v>
      </c>
      <c r="P131" s="22">
        <v>100</v>
      </c>
      <c r="Q131" s="22">
        <v>100</v>
      </c>
      <c r="R131" s="22">
        <f>H131-O131</f>
        <v>99900</v>
      </c>
      <c r="S131" s="22" t="e">
        <f>#REF!-P131</f>
        <v>#REF!</v>
      </c>
      <c r="T131" s="22" t="e">
        <f>#REF!-Q131</f>
        <v>#REF!</v>
      </c>
      <c r="U131" s="18" t="str">
        <f t="shared" si="15"/>
        <v>13 0 00 00000000</v>
      </c>
    </row>
    <row r="132" spans="1:21" s="17" customFormat="1" ht="26.4">
      <c r="A132" s="15"/>
      <c r="B132" s="133" t="s">
        <v>106</v>
      </c>
      <c r="C132" s="134" t="s">
        <v>65</v>
      </c>
      <c r="D132" s="135" t="s">
        <v>12</v>
      </c>
      <c r="E132" s="135" t="s">
        <v>52</v>
      </c>
      <c r="F132" s="135" t="s">
        <v>107</v>
      </c>
      <c r="G132" s="135" t="s">
        <v>10</v>
      </c>
      <c r="H132" s="136">
        <f>H133</f>
        <v>100000</v>
      </c>
      <c r="I132" s="105">
        <f>ROUND(K132*1000,2)</f>
        <v>100000</v>
      </c>
      <c r="J132" s="16">
        <f>H132-I132</f>
        <v>0</v>
      </c>
      <c r="K132" s="22">
        <v>100</v>
      </c>
      <c r="O132" s="22">
        <v>100</v>
      </c>
      <c r="P132" s="22">
        <v>100</v>
      </c>
      <c r="Q132" s="22">
        <v>100</v>
      </c>
      <c r="R132" s="22">
        <f>H132-O132</f>
        <v>99900</v>
      </c>
      <c r="S132" s="22" t="e">
        <f>#REF!-P132</f>
        <v>#REF!</v>
      </c>
      <c r="T132" s="22" t="e">
        <f>#REF!-Q132</f>
        <v>#REF!</v>
      </c>
      <c r="U132" s="18" t="str">
        <f t="shared" si="15"/>
        <v>13 2 00 00000000</v>
      </c>
    </row>
    <row r="133" spans="1:21" s="17" customFormat="1" ht="26.4">
      <c r="A133" s="15"/>
      <c r="B133" s="139" t="s">
        <v>108</v>
      </c>
      <c r="C133" s="134" t="s">
        <v>65</v>
      </c>
      <c r="D133" s="135" t="s">
        <v>12</v>
      </c>
      <c r="E133" s="135" t="s">
        <v>52</v>
      </c>
      <c r="F133" s="135" t="s">
        <v>109</v>
      </c>
      <c r="G133" s="135" t="s">
        <v>10</v>
      </c>
      <c r="H133" s="136">
        <f>H134</f>
        <v>100000</v>
      </c>
      <c r="I133" s="105">
        <f>ROUND(K133*1000,2)</f>
        <v>100000</v>
      </c>
      <c r="J133" s="16">
        <f>H133-I133</f>
        <v>0</v>
      </c>
      <c r="K133" s="22">
        <v>100</v>
      </c>
      <c r="O133" s="22">
        <v>100</v>
      </c>
      <c r="P133" s="22">
        <v>100</v>
      </c>
      <c r="Q133" s="22">
        <v>100</v>
      </c>
      <c r="R133" s="22">
        <f>H133-O133</f>
        <v>99900</v>
      </c>
      <c r="S133" s="22" t="e">
        <f>#REF!-P133</f>
        <v>#REF!</v>
      </c>
      <c r="T133" s="22" t="e">
        <f>#REF!-Q133</f>
        <v>#REF!</v>
      </c>
      <c r="U133" s="18" t="str">
        <f t="shared" si="15"/>
        <v>13 2 01 00000000</v>
      </c>
    </row>
    <row r="134" spans="1:21" s="17" customFormat="1" ht="39.6">
      <c r="A134" s="15"/>
      <c r="B134" s="139" t="s">
        <v>110</v>
      </c>
      <c r="C134" s="134" t="s">
        <v>65</v>
      </c>
      <c r="D134" s="135" t="s">
        <v>12</v>
      </c>
      <c r="E134" s="135" t="s">
        <v>52</v>
      </c>
      <c r="F134" s="135" t="s">
        <v>111</v>
      </c>
      <c r="G134" s="135" t="s">
        <v>10</v>
      </c>
      <c r="H134" s="136">
        <f>H135</f>
        <v>100000</v>
      </c>
      <c r="I134" s="105">
        <f>ROUND(K134*1000,2)</f>
        <v>100000</v>
      </c>
      <c r="J134" s="16">
        <f>H134-I134</f>
        <v>0</v>
      </c>
      <c r="K134" s="22">
        <v>100</v>
      </c>
      <c r="O134" s="22">
        <v>100</v>
      </c>
      <c r="P134" s="22">
        <v>100</v>
      </c>
      <c r="Q134" s="22">
        <v>100</v>
      </c>
      <c r="R134" s="22">
        <f>H134-O134</f>
        <v>99900</v>
      </c>
      <c r="S134" s="22" t="e">
        <f>#REF!-P134</f>
        <v>#REF!</v>
      </c>
      <c r="T134" s="22" t="e">
        <f>#REF!-Q134</f>
        <v>#REF!</v>
      </c>
      <c r="U134" s="18" t="str">
        <f t="shared" si="15"/>
        <v>13 2 01 20620000</v>
      </c>
    </row>
    <row r="135" spans="1:21" s="17" customFormat="1" ht="26.4">
      <c r="A135" s="15"/>
      <c r="B135" s="133" t="s">
        <v>29</v>
      </c>
      <c r="C135" s="134" t="s">
        <v>65</v>
      </c>
      <c r="D135" s="135" t="s">
        <v>12</v>
      </c>
      <c r="E135" s="135" t="s">
        <v>52</v>
      </c>
      <c r="F135" s="135" t="s">
        <v>111</v>
      </c>
      <c r="G135" s="135" t="s">
        <v>30</v>
      </c>
      <c r="H135" s="136">
        <f>H136</f>
        <v>100000</v>
      </c>
      <c r="I135" s="105">
        <f>ROUND(K135*1000,2)</f>
        <v>100000</v>
      </c>
      <c r="J135" s="16">
        <f>H135-I135</f>
        <v>0</v>
      </c>
      <c r="K135" s="22">
        <v>100</v>
      </c>
      <c r="O135" s="22">
        <v>100</v>
      </c>
      <c r="P135" s="22">
        <v>100</v>
      </c>
      <c r="Q135" s="22">
        <v>100</v>
      </c>
      <c r="R135" s="22">
        <f>H135-O135</f>
        <v>99900</v>
      </c>
      <c r="S135" s="22" t="e">
        <f>#REF!-P135</f>
        <v>#REF!</v>
      </c>
      <c r="T135" s="22" t="e">
        <f>#REF!-Q135</f>
        <v>#REF!</v>
      </c>
      <c r="U135" s="18" t="str">
        <f t="shared" si="15"/>
        <v>13 2 01 20620240</v>
      </c>
    </row>
    <row r="136" spans="1:21" s="17" customFormat="1" ht="15.6">
      <c r="A136" s="15"/>
      <c r="B136" s="133" t="s">
        <v>31</v>
      </c>
      <c r="C136" s="134" t="s">
        <v>65</v>
      </c>
      <c r="D136" s="135" t="s">
        <v>12</v>
      </c>
      <c r="E136" s="135" t="s">
        <v>52</v>
      </c>
      <c r="F136" s="135" t="s">
        <v>111</v>
      </c>
      <c r="G136" s="135" t="s">
        <v>32</v>
      </c>
      <c r="H136" s="136">
        <v>100000</v>
      </c>
      <c r="I136" s="105"/>
      <c r="J136" s="16"/>
      <c r="K136" s="22"/>
      <c r="O136" s="22"/>
      <c r="P136" s="22"/>
      <c r="Q136" s="22"/>
      <c r="R136" s="22"/>
      <c r="S136" s="22"/>
      <c r="T136" s="22"/>
      <c r="U136" s="18" t="str">
        <f t="shared" si="15"/>
        <v>13 2 01 20620244</v>
      </c>
    </row>
    <row r="137" spans="1:21" s="17" customFormat="1" ht="39.6">
      <c r="A137" s="15"/>
      <c r="B137" s="139" t="s">
        <v>112</v>
      </c>
      <c r="C137" s="134" t="s">
        <v>65</v>
      </c>
      <c r="D137" s="135" t="s">
        <v>12</v>
      </c>
      <c r="E137" s="135" t="s">
        <v>52</v>
      </c>
      <c r="F137" s="135" t="s">
        <v>113</v>
      </c>
      <c r="G137" s="135" t="s">
        <v>10</v>
      </c>
      <c r="H137" s="136">
        <f>H138+H147</f>
        <v>95957500</v>
      </c>
      <c r="I137" s="105">
        <f>ROUND(K137*1000,2)</f>
        <v>95957500</v>
      </c>
      <c r="J137" s="16">
        <f>H137-I137</f>
        <v>0</v>
      </c>
      <c r="K137" s="22">
        <v>95957.5</v>
      </c>
      <c r="O137" s="22">
        <v>95957.5</v>
      </c>
      <c r="P137" s="22">
        <v>85824.690000000017</v>
      </c>
      <c r="Q137" s="22">
        <v>85824.690000000017</v>
      </c>
      <c r="R137" s="22">
        <f>H137-O137</f>
        <v>95861542.5</v>
      </c>
      <c r="S137" s="22" t="e">
        <f>#REF!-P137</f>
        <v>#REF!</v>
      </c>
      <c r="T137" s="22" t="e">
        <f>#REF!-Q137</f>
        <v>#REF!</v>
      </c>
      <c r="U137" s="18" t="str">
        <f t="shared" si="15"/>
        <v>14 0 00 00000000</v>
      </c>
    </row>
    <row r="138" spans="1:21" s="17" customFormat="1" ht="26.4">
      <c r="A138" s="15"/>
      <c r="B138" s="139" t="s">
        <v>114</v>
      </c>
      <c r="C138" s="134" t="s">
        <v>65</v>
      </c>
      <c r="D138" s="135" t="s">
        <v>12</v>
      </c>
      <c r="E138" s="135" t="s">
        <v>52</v>
      </c>
      <c r="F138" s="135" t="s">
        <v>115</v>
      </c>
      <c r="G138" s="135" t="s">
        <v>10</v>
      </c>
      <c r="H138" s="136">
        <f>H139+H143</f>
        <v>21574290</v>
      </c>
      <c r="I138" s="105">
        <f>ROUND(K138*1000,2)</f>
        <v>21574290</v>
      </c>
      <c r="J138" s="16">
        <f>H138-I138</f>
        <v>0</v>
      </c>
      <c r="K138" s="22">
        <v>21574.29</v>
      </c>
      <c r="O138" s="22">
        <v>21574.29</v>
      </c>
      <c r="P138" s="22">
        <v>12061.880000000001</v>
      </c>
      <c r="Q138" s="22">
        <v>12061.880000000001</v>
      </c>
      <c r="R138" s="22">
        <f>H138-O138</f>
        <v>21552715.710000001</v>
      </c>
      <c r="S138" s="22" t="e">
        <f>#REF!-P138</f>
        <v>#REF!</v>
      </c>
      <c r="T138" s="22" t="e">
        <f>#REF!-Q138</f>
        <v>#REF!</v>
      </c>
      <c r="U138" s="18" t="str">
        <f t="shared" si="15"/>
        <v>14 1 00 00000000</v>
      </c>
    </row>
    <row r="139" spans="1:21" s="17" customFormat="1" ht="39.6">
      <c r="A139" s="15"/>
      <c r="B139" s="139" t="s">
        <v>116</v>
      </c>
      <c r="C139" s="134" t="s">
        <v>65</v>
      </c>
      <c r="D139" s="135" t="s">
        <v>12</v>
      </c>
      <c r="E139" s="135" t="s">
        <v>52</v>
      </c>
      <c r="F139" s="135" t="s">
        <v>117</v>
      </c>
      <c r="G139" s="135" t="s">
        <v>10</v>
      </c>
      <c r="H139" s="136">
        <f>H140</f>
        <v>15750150</v>
      </c>
      <c r="I139" s="105">
        <f>ROUND(K139*1000,2)</f>
        <v>15750150</v>
      </c>
      <c r="J139" s="16">
        <f>H139-I139</f>
        <v>0</v>
      </c>
      <c r="K139" s="22">
        <v>15750.150000000001</v>
      </c>
      <c r="O139" s="22">
        <v>15750.150000000001</v>
      </c>
      <c r="P139" s="22">
        <v>8250.85</v>
      </c>
      <c r="Q139" s="22">
        <v>8250.85</v>
      </c>
      <c r="R139" s="22">
        <f>H139-O139</f>
        <v>15734399.85</v>
      </c>
      <c r="S139" s="22" t="e">
        <f>#REF!-P139</f>
        <v>#REF!</v>
      </c>
      <c r="T139" s="22" t="e">
        <f>#REF!-Q139</f>
        <v>#REF!</v>
      </c>
      <c r="U139" s="18" t="str">
        <f t="shared" si="15"/>
        <v>14 1 01 00000000</v>
      </c>
    </row>
    <row r="140" spans="1:21" s="17" customFormat="1" ht="26.4">
      <c r="A140" s="15"/>
      <c r="B140" s="139" t="s">
        <v>118</v>
      </c>
      <c r="C140" s="134" t="s">
        <v>65</v>
      </c>
      <c r="D140" s="135" t="s">
        <v>12</v>
      </c>
      <c r="E140" s="135" t="s">
        <v>52</v>
      </c>
      <c r="F140" s="135" t="s">
        <v>119</v>
      </c>
      <c r="G140" s="135" t="s">
        <v>10</v>
      </c>
      <c r="H140" s="136">
        <f t="shared" ref="H140" si="20">H141</f>
        <v>15750150</v>
      </c>
      <c r="I140" s="105">
        <f>ROUND(K140*1000,2)</f>
        <v>15750150</v>
      </c>
      <c r="J140" s="16">
        <f>H140-I140</f>
        <v>0</v>
      </c>
      <c r="K140" s="22">
        <v>15750.150000000001</v>
      </c>
      <c r="O140" s="22">
        <v>15750.150000000001</v>
      </c>
      <c r="P140" s="22">
        <v>8250.85</v>
      </c>
      <c r="Q140" s="22">
        <v>8250.85</v>
      </c>
      <c r="R140" s="22">
        <f>H140-O140</f>
        <v>15734399.85</v>
      </c>
      <c r="S140" s="22" t="e">
        <f>#REF!-P140</f>
        <v>#REF!</v>
      </c>
      <c r="T140" s="22" t="e">
        <f>#REF!-Q140</f>
        <v>#REF!</v>
      </c>
      <c r="U140" s="18" t="str">
        <f t="shared" si="15"/>
        <v>14 1 01 20630000</v>
      </c>
    </row>
    <row r="141" spans="1:21" s="17" customFormat="1" ht="26.4">
      <c r="A141" s="15"/>
      <c r="B141" s="133" t="s">
        <v>29</v>
      </c>
      <c r="C141" s="134" t="s">
        <v>65</v>
      </c>
      <c r="D141" s="135" t="s">
        <v>12</v>
      </c>
      <c r="E141" s="135" t="s">
        <v>52</v>
      </c>
      <c r="F141" s="135" t="s">
        <v>119</v>
      </c>
      <c r="G141" s="135" t="s">
        <v>30</v>
      </c>
      <c r="H141" s="136">
        <f>H142</f>
        <v>15750150</v>
      </c>
      <c r="I141" s="105">
        <f>ROUND(K141*1000,2)</f>
        <v>15750150</v>
      </c>
      <c r="J141" s="16">
        <f>H141-I141</f>
        <v>0</v>
      </c>
      <c r="K141" s="22">
        <v>15750.150000000001</v>
      </c>
      <c r="O141" s="22">
        <v>15750.150000000001</v>
      </c>
      <c r="P141" s="22">
        <v>8250.85</v>
      </c>
      <c r="Q141" s="22">
        <v>8250.85</v>
      </c>
      <c r="R141" s="22">
        <f>H141-O141</f>
        <v>15734399.85</v>
      </c>
      <c r="S141" s="22" t="e">
        <f>#REF!-P141</f>
        <v>#REF!</v>
      </c>
      <c r="T141" s="22" t="e">
        <f>#REF!-Q141</f>
        <v>#REF!</v>
      </c>
      <c r="U141" s="18" t="str">
        <f t="shared" si="15"/>
        <v>14 1 01 20630240</v>
      </c>
    </row>
    <row r="142" spans="1:21" s="17" customFormat="1" ht="15.6">
      <c r="A142" s="15"/>
      <c r="B142" s="133" t="s">
        <v>31</v>
      </c>
      <c r="C142" s="134" t="s">
        <v>65</v>
      </c>
      <c r="D142" s="135" t="s">
        <v>12</v>
      </c>
      <c r="E142" s="135" t="s">
        <v>52</v>
      </c>
      <c r="F142" s="135" t="s">
        <v>119</v>
      </c>
      <c r="G142" s="135" t="s">
        <v>32</v>
      </c>
      <c r="H142" s="136">
        <v>15750150</v>
      </c>
      <c r="I142" s="105"/>
      <c r="J142" s="16"/>
      <c r="K142" s="22"/>
      <c r="O142" s="22"/>
      <c r="P142" s="22"/>
      <c r="Q142" s="22"/>
      <c r="R142" s="22"/>
      <c r="S142" s="22"/>
      <c r="T142" s="22"/>
      <c r="U142" s="18" t="str">
        <f t="shared" si="15"/>
        <v>14 1 01 20630244</v>
      </c>
    </row>
    <row r="143" spans="1:21" s="17" customFormat="1" ht="39.6">
      <c r="A143" s="15"/>
      <c r="B143" s="139" t="s">
        <v>120</v>
      </c>
      <c r="C143" s="134" t="s">
        <v>65</v>
      </c>
      <c r="D143" s="135" t="s">
        <v>12</v>
      </c>
      <c r="E143" s="135" t="s">
        <v>52</v>
      </c>
      <c r="F143" s="135" t="s">
        <v>121</v>
      </c>
      <c r="G143" s="135" t="s">
        <v>10</v>
      </c>
      <c r="H143" s="136">
        <f t="shared" ref="H143:H144" si="21">H144</f>
        <v>5824140</v>
      </c>
      <c r="I143" s="105">
        <f>ROUND(K143*1000,2)</f>
        <v>5824140</v>
      </c>
      <c r="J143" s="16">
        <f>H143-I143</f>
        <v>0</v>
      </c>
      <c r="K143" s="22">
        <v>5824.1400000000012</v>
      </c>
      <c r="O143" s="22">
        <v>5824.1400000000012</v>
      </c>
      <c r="P143" s="22">
        <v>3811.03</v>
      </c>
      <c r="Q143" s="22">
        <v>3811.03</v>
      </c>
      <c r="R143" s="22">
        <f>H143-O143</f>
        <v>5818315.8600000003</v>
      </c>
      <c r="S143" s="22" t="e">
        <f>#REF!-P143</f>
        <v>#REF!</v>
      </c>
      <c r="T143" s="22" t="e">
        <f>#REF!-Q143</f>
        <v>#REF!</v>
      </c>
      <c r="U143" s="18" t="str">
        <f t="shared" si="15"/>
        <v>14 1 02 00000000</v>
      </c>
    </row>
    <row r="144" spans="1:21" s="17" customFormat="1" ht="26.4">
      <c r="A144" s="15"/>
      <c r="B144" s="139" t="s">
        <v>118</v>
      </c>
      <c r="C144" s="134" t="s">
        <v>65</v>
      </c>
      <c r="D144" s="135" t="s">
        <v>12</v>
      </c>
      <c r="E144" s="135" t="s">
        <v>52</v>
      </c>
      <c r="F144" s="135" t="s">
        <v>122</v>
      </c>
      <c r="G144" s="135" t="s">
        <v>10</v>
      </c>
      <c r="H144" s="136">
        <f t="shared" si="21"/>
        <v>5824140</v>
      </c>
      <c r="I144" s="105">
        <f>ROUND(K144*1000,2)</f>
        <v>5824140</v>
      </c>
      <c r="J144" s="16">
        <f>H144-I144</f>
        <v>0</v>
      </c>
      <c r="K144" s="22">
        <v>5824.1400000000012</v>
      </c>
      <c r="O144" s="22">
        <v>5824.1400000000012</v>
      </c>
      <c r="P144" s="22">
        <v>3811.03</v>
      </c>
      <c r="Q144" s="22">
        <v>3811.03</v>
      </c>
      <c r="R144" s="22">
        <f>H144-O144</f>
        <v>5818315.8600000003</v>
      </c>
      <c r="S144" s="22" t="e">
        <f>#REF!-P144</f>
        <v>#REF!</v>
      </c>
      <c r="T144" s="22" t="e">
        <f>#REF!-Q144</f>
        <v>#REF!</v>
      </c>
      <c r="U144" s="18" t="str">
        <f t="shared" si="15"/>
        <v>14 1 02 20630000</v>
      </c>
    </row>
    <row r="145" spans="1:21" s="17" customFormat="1" ht="26.4">
      <c r="A145" s="15"/>
      <c r="B145" s="133" t="s">
        <v>29</v>
      </c>
      <c r="C145" s="134" t="s">
        <v>65</v>
      </c>
      <c r="D145" s="135" t="s">
        <v>12</v>
      </c>
      <c r="E145" s="135" t="s">
        <v>52</v>
      </c>
      <c r="F145" s="135" t="s">
        <v>122</v>
      </c>
      <c r="G145" s="135" t="s">
        <v>30</v>
      </c>
      <c r="H145" s="136">
        <f>H146</f>
        <v>5824140</v>
      </c>
      <c r="I145" s="105">
        <f>ROUND(K145*1000,2)</f>
        <v>5824140</v>
      </c>
      <c r="J145" s="16">
        <f>H145-I145</f>
        <v>0</v>
      </c>
      <c r="K145" s="22">
        <v>5824.1400000000012</v>
      </c>
      <c r="O145" s="22">
        <v>5824.1400000000012</v>
      </c>
      <c r="P145" s="22">
        <v>3811.03</v>
      </c>
      <c r="Q145" s="22">
        <v>3811.03</v>
      </c>
      <c r="R145" s="22">
        <f>H145-O145</f>
        <v>5818315.8600000003</v>
      </c>
      <c r="S145" s="22" t="e">
        <f>#REF!-P145</f>
        <v>#REF!</v>
      </c>
      <c r="T145" s="22" t="e">
        <f>#REF!-Q145</f>
        <v>#REF!</v>
      </c>
      <c r="U145" s="18" t="str">
        <f t="shared" si="15"/>
        <v>14 1 02 20630240</v>
      </c>
    </row>
    <row r="146" spans="1:21" s="17" customFormat="1" ht="15.6">
      <c r="A146" s="15"/>
      <c r="B146" s="133" t="s">
        <v>31</v>
      </c>
      <c r="C146" s="134" t="s">
        <v>65</v>
      </c>
      <c r="D146" s="135" t="s">
        <v>12</v>
      </c>
      <c r="E146" s="135" t="s">
        <v>52</v>
      </c>
      <c r="F146" s="135" t="s">
        <v>122</v>
      </c>
      <c r="G146" s="135" t="s">
        <v>32</v>
      </c>
      <c r="H146" s="136">
        <v>5824140</v>
      </c>
      <c r="I146" s="105"/>
      <c r="J146" s="16"/>
      <c r="K146" s="22"/>
      <c r="O146" s="22"/>
      <c r="P146" s="22"/>
      <c r="Q146" s="22"/>
      <c r="R146" s="22"/>
      <c r="S146" s="22"/>
      <c r="T146" s="22"/>
      <c r="U146" s="18"/>
    </row>
    <row r="147" spans="1:21" s="17" customFormat="1" ht="39.6">
      <c r="A147" s="15"/>
      <c r="B147" s="139" t="s">
        <v>123</v>
      </c>
      <c r="C147" s="134" t="s">
        <v>65</v>
      </c>
      <c r="D147" s="135" t="s">
        <v>12</v>
      </c>
      <c r="E147" s="135" t="s">
        <v>52</v>
      </c>
      <c r="F147" s="135" t="s">
        <v>124</v>
      </c>
      <c r="G147" s="135" t="s">
        <v>10</v>
      </c>
      <c r="H147" s="136">
        <f>H148+H152+H160+H156</f>
        <v>74383210</v>
      </c>
      <c r="I147" s="105">
        <f>ROUND(K147*1000,2)</f>
        <v>74383210</v>
      </c>
      <c r="J147" s="16">
        <f>H147-I147</f>
        <v>0</v>
      </c>
      <c r="K147" s="22">
        <v>74383.210000000006</v>
      </c>
      <c r="O147" s="22">
        <v>74383.210000000006</v>
      </c>
      <c r="P147" s="22">
        <v>73762.810000000012</v>
      </c>
      <c r="Q147" s="22">
        <v>73762.810000000012</v>
      </c>
      <c r="R147" s="22">
        <f>H147-O147</f>
        <v>74308826.790000007</v>
      </c>
      <c r="S147" s="22" t="e">
        <f>#REF!-P147</f>
        <v>#REF!</v>
      </c>
      <c r="T147" s="22" t="e">
        <f>#REF!-Q147</f>
        <v>#REF!</v>
      </c>
      <c r="U147" s="18" t="str">
        <f t="shared" si="15"/>
        <v>14 2 00 00000000</v>
      </c>
    </row>
    <row r="148" spans="1:21" s="17" customFormat="1" ht="39.6">
      <c r="A148" s="15"/>
      <c r="B148" s="139" t="s">
        <v>125</v>
      </c>
      <c r="C148" s="134" t="s">
        <v>65</v>
      </c>
      <c r="D148" s="135" t="s">
        <v>12</v>
      </c>
      <c r="E148" s="135" t="s">
        <v>52</v>
      </c>
      <c r="F148" s="135" t="s">
        <v>126</v>
      </c>
      <c r="G148" s="135" t="s">
        <v>10</v>
      </c>
      <c r="H148" s="136">
        <f t="shared" ref="H148:H149" si="22">H149</f>
        <v>450000</v>
      </c>
      <c r="I148" s="105">
        <f>ROUND(K148*1000,2)</f>
        <v>450000</v>
      </c>
      <c r="J148" s="16">
        <f>H148-I148</f>
        <v>0</v>
      </c>
      <c r="K148" s="22">
        <v>450</v>
      </c>
      <c r="O148" s="22">
        <v>450</v>
      </c>
      <c r="P148" s="22">
        <v>450</v>
      </c>
      <c r="Q148" s="22">
        <v>450</v>
      </c>
      <c r="R148" s="22">
        <f>H148-O148</f>
        <v>449550</v>
      </c>
      <c r="S148" s="22" t="e">
        <f>#REF!-P148</f>
        <v>#REF!</v>
      </c>
      <c r="T148" s="22" t="e">
        <f>#REF!-Q148</f>
        <v>#REF!</v>
      </c>
      <c r="U148" s="18" t="str">
        <f t="shared" si="15"/>
        <v>14 2 01 00000000</v>
      </c>
    </row>
    <row r="149" spans="1:21" s="17" customFormat="1" ht="39.6">
      <c r="A149" s="15"/>
      <c r="B149" s="139" t="s">
        <v>127</v>
      </c>
      <c r="C149" s="134" t="s">
        <v>65</v>
      </c>
      <c r="D149" s="135" t="s">
        <v>12</v>
      </c>
      <c r="E149" s="135" t="s">
        <v>52</v>
      </c>
      <c r="F149" s="135" t="s">
        <v>128</v>
      </c>
      <c r="G149" s="135" t="s">
        <v>10</v>
      </c>
      <c r="H149" s="136">
        <f t="shared" si="22"/>
        <v>450000</v>
      </c>
      <c r="I149" s="105">
        <f>ROUND(K149*1000,2)</f>
        <v>450000</v>
      </c>
      <c r="J149" s="16">
        <f>H149-I149</f>
        <v>0</v>
      </c>
      <c r="K149" s="22">
        <v>450</v>
      </c>
      <c r="O149" s="22">
        <v>450</v>
      </c>
      <c r="P149" s="22">
        <v>450</v>
      </c>
      <c r="Q149" s="22">
        <v>450</v>
      </c>
      <c r="R149" s="22">
        <f>H149-O149</f>
        <v>449550</v>
      </c>
      <c r="S149" s="22" t="e">
        <f>#REF!-P149</f>
        <v>#REF!</v>
      </c>
      <c r="T149" s="22" t="e">
        <f>#REF!-Q149</f>
        <v>#REF!</v>
      </c>
      <c r="U149" s="18" t="str">
        <f t="shared" si="15"/>
        <v>14 2 01 20710000</v>
      </c>
    </row>
    <row r="150" spans="1:21" s="17" customFormat="1" ht="26.4">
      <c r="A150" s="15"/>
      <c r="B150" s="133" t="s">
        <v>29</v>
      </c>
      <c r="C150" s="134" t="s">
        <v>65</v>
      </c>
      <c r="D150" s="135" t="s">
        <v>12</v>
      </c>
      <c r="E150" s="135" t="s">
        <v>52</v>
      </c>
      <c r="F150" s="135" t="s">
        <v>128</v>
      </c>
      <c r="G150" s="135" t="s">
        <v>30</v>
      </c>
      <c r="H150" s="136">
        <f>H151</f>
        <v>450000</v>
      </c>
      <c r="I150" s="105">
        <f>ROUND(K150*1000,2)</f>
        <v>450000</v>
      </c>
      <c r="J150" s="16">
        <f>H150-I150</f>
        <v>0</v>
      </c>
      <c r="K150" s="22">
        <v>450</v>
      </c>
      <c r="O150" s="22">
        <v>450</v>
      </c>
      <c r="P150" s="22">
        <v>450</v>
      </c>
      <c r="Q150" s="22">
        <v>450</v>
      </c>
      <c r="R150" s="22">
        <f>H150-O150</f>
        <v>449550</v>
      </c>
      <c r="S150" s="22" t="e">
        <f>#REF!-P150</f>
        <v>#REF!</v>
      </c>
      <c r="T150" s="22" t="e">
        <f>#REF!-Q150</f>
        <v>#REF!</v>
      </c>
      <c r="U150" s="18" t="str">
        <f t="shared" si="15"/>
        <v>14 2 01 20710240</v>
      </c>
    </row>
    <row r="151" spans="1:21" s="17" customFormat="1" ht="15.6">
      <c r="A151" s="15"/>
      <c r="B151" s="133" t="s">
        <v>31</v>
      </c>
      <c r="C151" s="134" t="s">
        <v>65</v>
      </c>
      <c r="D151" s="135" t="s">
        <v>12</v>
      </c>
      <c r="E151" s="135" t="s">
        <v>52</v>
      </c>
      <c r="F151" s="135" t="s">
        <v>128</v>
      </c>
      <c r="G151" s="135" t="s">
        <v>32</v>
      </c>
      <c r="H151" s="136">
        <v>450000</v>
      </c>
      <c r="I151" s="105"/>
      <c r="J151" s="16"/>
      <c r="K151" s="22"/>
      <c r="O151" s="22"/>
      <c r="P151" s="22"/>
      <c r="Q151" s="22"/>
      <c r="R151" s="22"/>
      <c r="S151" s="22"/>
      <c r="T151" s="22"/>
      <c r="U151" s="18" t="str">
        <f t="shared" si="15"/>
        <v>14 2 01 20710244</v>
      </c>
    </row>
    <row r="152" spans="1:21" s="17" customFormat="1" ht="52.8">
      <c r="A152" s="15"/>
      <c r="B152" s="139" t="s">
        <v>129</v>
      </c>
      <c r="C152" s="134" t="s">
        <v>65</v>
      </c>
      <c r="D152" s="135" t="s">
        <v>12</v>
      </c>
      <c r="E152" s="135" t="s">
        <v>52</v>
      </c>
      <c r="F152" s="135" t="s">
        <v>130</v>
      </c>
      <c r="G152" s="135" t="s">
        <v>10</v>
      </c>
      <c r="H152" s="136">
        <f t="shared" ref="H152:H153" si="23">H153</f>
        <v>76500</v>
      </c>
      <c r="I152" s="105">
        <f>ROUND(K152*1000,2)</f>
        <v>76500</v>
      </c>
      <c r="J152" s="16">
        <f>H152-I152</f>
        <v>0</v>
      </c>
      <c r="K152" s="22">
        <v>76.5</v>
      </c>
      <c r="O152" s="22">
        <v>76.5</v>
      </c>
      <c r="P152" s="22">
        <v>76.5</v>
      </c>
      <c r="Q152" s="22">
        <v>76.5</v>
      </c>
      <c r="R152" s="22">
        <f>H152-O152</f>
        <v>76423.5</v>
      </c>
      <c r="S152" s="22" t="e">
        <f>#REF!-P152</f>
        <v>#REF!</v>
      </c>
      <c r="T152" s="22" t="e">
        <f>#REF!-Q152</f>
        <v>#REF!</v>
      </c>
      <c r="U152" s="18" t="str">
        <f t="shared" si="15"/>
        <v>14 2 02 00000000</v>
      </c>
    </row>
    <row r="153" spans="1:21" s="17" customFormat="1" ht="39.6">
      <c r="A153" s="15"/>
      <c r="B153" s="139" t="s">
        <v>127</v>
      </c>
      <c r="C153" s="134" t="s">
        <v>65</v>
      </c>
      <c r="D153" s="135" t="s">
        <v>12</v>
      </c>
      <c r="E153" s="135" t="s">
        <v>52</v>
      </c>
      <c r="F153" s="135" t="s">
        <v>131</v>
      </c>
      <c r="G153" s="135" t="s">
        <v>10</v>
      </c>
      <c r="H153" s="136">
        <f t="shared" si="23"/>
        <v>76500</v>
      </c>
      <c r="I153" s="105">
        <f>ROUND(K153*1000,2)</f>
        <v>76500</v>
      </c>
      <c r="J153" s="16">
        <f>H153-I153</f>
        <v>0</v>
      </c>
      <c r="K153" s="22">
        <v>76.5</v>
      </c>
      <c r="O153" s="22">
        <v>76.5</v>
      </c>
      <c r="P153" s="22">
        <v>76.5</v>
      </c>
      <c r="Q153" s="22">
        <v>76.5</v>
      </c>
      <c r="R153" s="22">
        <f>H153-O153</f>
        <v>76423.5</v>
      </c>
      <c r="S153" s="22" t="e">
        <f>#REF!-P153</f>
        <v>#REF!</v>
      </c>
      <c r="T153" s="22" t="e">
        <f>#REF!-Q153</f>
        <v>#REF!</v>
      </c>
      <c r="U153" s="18" t="str">
        <f t="shared" si="15"/>
        <v>14 2 02 20710000</v>
      </c>
    </row>
    <row r="154" spans="1:21" s="17" customFormat="1" ht="26.4">
      <c r="A154" s="15"/>
      <c r="B154" s="133" t="s">
        <v>29</v>
      </c>
      <c r="C154" s="134" t="s">
        <v>65</v>
      </c>
      <c r="D154" s="135" t="s">
        <v>12</v>
      </c>
      <c r="E154" s="135" t="s">
        <v>52</v>
      </c>
      <c r="F154" s="135" t="s">
        <v>131</v>
      </c>
      <c r="G154" s="135" t="s">
        <v>30</v>
      </c>
      <c r="H154" s="136">
        <f>H155</f>
        <v>76500</v>
      </c>
      <c r="I154" s="105">
        <f>ROUND(K154*1000,2)</f>
        <v>76500</v>
      </c>
      <c r="J154" s="16">
        <f>H154-I154</f>
        <v>0</v>
      </c>
      <c r="K154" s="22">
        <v>76.5</v>
      </c>
      <c r="O154" s="22">
        <v>76.5</v>
      </c>
      <c r="P154" s="22">
        <v>76.5</v>
      </c>
      <c r="Q154" s="22">
        <v>76.5</v>
      </c>
      <c r="R154" s="22">
        <f>H154-O154</f>
        <v>76423.5</v>
      </c>
      <c r="S154" s="22" t="e">
        <f>#REF!-P154</f>
        <v>#REF!</v>
      </c>
      <c r="T154" s="22" t="e">
        <f>#REF!-Q154</f>
        <v>#REF!</v>
      </c>
      <c r="U154" s="18" t="str">
        <f t="shared" si="15"/>
        <v>14 2 02 20710240</v>
      </c>
    </row>
    <row r="155" spans="1:21" s="17" customFormat="1" ht="15.6">
      <c r="A155" s="15"/>
      <c r="B155" s="133" t="s">
        <v>31</v>
      </c>
      <c r="C155" s="134" t="s">
        <v>65</v>
      </c>
      <c r="D155" s="135" t="s">
        <v>12</v>
      </c>
      <c r="E155" s="135" t="s">
        <v>52</v>
      </c>
      <c r="F155" s="135" t="s">
        <v>131</v>
      </c>
      <c r="G155" s="135" t="s">
        <v>32</v>
      </c>
      <c r="H155" s="136">
        <v>76500</v>
      </c>
      <c r="I155" s="105"/>
      <c r="J155" s="16"/>
      <c r="K155" s="22"/>
      <c r="O155" s="22"/>
      <c r="P155" s="22"/>
      <c r="Q155" s="22"/>
      <c r="R155" s="22"/>
      <c r="S155" s="22"/>
      <c r="T155" s="22"/>
      <c r="U155" s="18" t="str">
        <f t="shared" si="15"/>
        <v>14 2 02 20710244</v>
      </c>
    </row>
    <row r="156" spans="1:21" s="17" customFormat="1" ht="52.8">
      <c r="A156" s="15"/>
      <c r="B156" s="139" t="s">
        <v>132</v>
      </c>
      <c r="C156" s="134" t="s">
        <v>65</v>
      </c>
      <c r="D156" s="135" t="s">
        <v>12</v>
      </c>
      <c r="E156" s="135" t="s">
        <v>52</v>
      </c>
      <c r="F156" s="135" t="s">
        <v>133</v>
      </c>
      <c r="G156" s="135" t="s">
        <v>10</v>
      </c>
      <c r="H156" s="136">
        <f>H157</f>
        <v>76500</v>
      </c>
      <c r="I156" s="105">
        <f>ROUND(K156*1000,2)</f>
        <v>76500</v>
      </c>
      <c r="J156" s="16">
        <f>H156-I156</f>
        <v>0</v>
      </c>
      <c r="K156" s="22">
        <v>76.5</v>
      </c>
      <c r="O156" s="22">
        <v>76.5</v>
      </c>
      <c r="P156" s="22">
        <v>76.5</v>
      </c>
      <c r="Q156" s="22">
        <v>76.5</v>
      </c>
      <c r="R156" s="22">
        <f>H156-O156</f>
        <v>76423.5</v>
      </c>
      <c r="S156" s="22" t="e">
        <f>#REF!-P156</f>
        <v>#REF!</v>
      </c>
      <c r="T156" s="22" t="e">
        <f>#REF!-Q156</f>
        <v>#REF!</v>
      </c>
      <c r="U156" s="18" t="str">
        <f t="shared" si="15"/>
        <v>14 2 03 00000000</v>
      </c>
    </row>
    <row r="157" spans="1:21" s="17" customFormat="1" ht="39.6">
      <c r="A157" s="15"/>
      <c r="B157" s="139" t="s">
        <v>127</v>
      </c>
      <c r="C157" s="134" t="s">
        <v>65</v>
      </c>
      <c r="D157" s="135" t="s">
        <v>12</v>
      </c>
      <c r="E157" s="135" t="s">
        <v>52</v>
      </c>
      <c r="F157" s="135" t="s">
        <v>134</v>
      </c>
      <c r="G157" s="135" t="s">
        <v>10</v>
      </c>
      <c r="H157" s="136">
        <f>H158</f>
        <v>76500</v>
      </c>
      <c r="I157" s="105">
        <f>ROUND(K157*1000,2)</f>
        <v>76500</v>
      </c>
      <c r="J157" s="16">
        <f>H157-I157</f>
        <v>0</v>
      </c>
      <c r="K157" s="22">
        <v>76.5</v>
      </c>
      <c r="O157" s="22">
        <v>76.5</v>
      </c>
      <c r="P157" s="22">
        <v>76.5</v>
      </c>
      <c r="Q157" s="22">
        <v>76.5</v>
      </c>
      <c r="R157" s="22">
        <f>H157-O157</f>
        <v>76423.5</v>
      </c>
      <c r="S157" s="22" t="e">
        <f>#REF!-P157</f>
        <v>#REF!</v>
      </c>
      <c r="T157" s="22" t="e">
        <f>#REF!-Q157</f>
        <v>#REF!</v>
      </c>
      <c r="U157" s="18" t="str">
        <f t="shared" si="15"/>
        <v>14 2 03 20710000</v>
      </c>
    </row>
    <row r="158" spans="1:21" s="17" customFormat="1" ht="26.4">
      <c r="A158" s="15"/>
      <c r="B158" s="133" t="s">
        <v>29</v>
      </c>
      <c r="C158" s="134" t="s">
        <v>65</v>
      </c>
      <c r="D158" s="135" t="s">
        <v>12</v>
      </c>
      <c r="E158" s="135" t="s">
        <v>52</v>
      </c>
      <c r="F158" s="135" t="s">
        <v>134</v>
      </c>
      <c r="G158" s="135" t="s">
        <v>30</v>
      </c>
      <c r="H158" s="136">
        <f>H159</f>
        <v>76500</v>
      </c>
      <c r="I158" s="105">
        <f>ROUND(K158*1000,2)</f>
        <v>76500</v>
      </c>
      <c r="J158" s="16">
        <f>H158-I158</f>
        <v>0</v>
      </c>
      <c r="K158" s="22">
        <v>76.5</v>
      </c>
      <c r="O158" s="22">
        <v>76.5</v>
      </c>
      <c r="P158" s="22">
        <v>76.5</v>
      </c>
      <c r="Q158" s="22">
        <v>76.5</v>
      </c>
      <c r="R158" s="22">
        <f>H158-O158</f>
        <v>76423.5</v>
      </c>
      <c r="S158" s="22" t="e">
        <f>#REF!-P158</f>
        <v>#REF!</v>
      </c>
      <c r="T158" s="22" t="e">
        <f>#REF!-Q158</f>
        <v>#REF!</v>
      </c>
      <c r="U158" s="18" t="str">
        <f t="shared" si="15"/>
        <v>14 2 03 20710240</v>
      </c>
    </row>
    <row r="159" spans="1:21" s="17" customFormat="1" ht="15.6">
      <c r="A159" s="15"/>
      <c r="B159" s="133" t="s">
        <v>31</v>
      </c>
      <c r="C159" s="134" t="s">
        <v>65</v>
      </c>
      <c r="D159" s="135" t="s">
        <v>12</v>
      </c>
      <c r="E159" s="135" t="s">
        <v>52</v>
      </c>
      <c r="F159" s="135" t="s">
        <v>134</v>
      </c>
      <c r="G159" s="135" t="s">
        <v>32</v>
      </c>
      <c r="H159" s="136">
        <v>76500</v>
      </c>
      <c r="I159" s="105"/>
      <c r="J159" s="16"/>
      <c r="K159" s="22"/>
      <c r="O159" s="22"/>
      <c r="P159" s="22"/>
      <c r="Q159" s="22"/>
      <c r="R159" s="22"/>
      <c r="S159" s="22"/>
      <c r="T159" s="22"/>
      <c r="U159" s="18" t="str">
        <f t="shared" si="15"/>
        <v>14 2 03 20710244</v>
      </c>
    </row>
    <row r="160" spans="1:21" s="17" customFormat="1" ht="39.6">
      <c r="A160" s="15"/>
      <c r="B160" s="133" t="s">
        <v>135</v>
      </c>
      <c r="C160" s="134" t="s">
        <v>65</v>
      </c>
      <c r="D160" s="135" t="s">
        <v>12</v>
      </c>
      <c r="E160" s="135" t="s">
        <v>52</v>
      </c>
      <c r="F160" s="135" t="s">
        <v>136</v>
      </c>
      <c r="G160" s="135" t="s">
        <v>10</v>
      </c>
      <c r="H160" s="136">
        <f>H161</f>
        <v>73780210</v>
      </c>
      <c r="I160" s="105">
        <f>ROUND(K160*1000,2)</f>
        <v>73780210</v>
      </c>
      <c r="J160" s="16">
        <f>H160-I160</f>
        <v>0</v>
      </c>
      <c r="K160" s="22">
        <v>73780.210000000006</v>
      </c>
      <c r="O160" s="22">
        <v>73780.210000000006</v>
      </c>
      <c r="P160" s="22">
        <v>73159.810000000012</v>
      </c>
      <c r="Q160" s="22">
        <v>73159.810000000012</v>
      </c>
      <c r="R160" s="22">
        <f>H160-O160</f>
        <v>73706429.790000007</v>
      </c>
      <c r="S160" s="22" t="e">
        <f>#REF!-P160</f>
        <v>#REF!</v>
      </c>
      <c r="T160" s="22" t="e">
        <f>#REF!-Q160</f>
        <v>#REF!</v>
      </c>
      <c r="U160" s="18" t="str">
        <f t="shared" si="15"/>
        <v>14 2 04 00000000</v>
      </c>
    </row>
    <row r="161" spans="1:21" s="17" customFormat="1" ht="26.4">
      <c r="A161" s="15"/>
      <c r="B161" s="133" t="s">
        <v>137</v>
      </c>
      <c r="C161" s="134" t="s">
        <v>65</v>
      </c>
      <c r="D161" s="135" t="s">
        <v>12</v>
      </c>
      <c r="E161" s="135" t="s">
        <v>52</v>
      </c>
      <c r="F161" s="135" t="s">
        <v>138</v>
      </c>
      <c r="G161" s="135" t="s">
        <v>10</v>
      </c>
      <c r="H161" s="136">
        <f>H162+H166+H168</f>
        <v>73780210</v>
      </c>
      <c r="I161" s="105">
        <f>ROUND(K161*1000,2)</f>
        <v>73780210</v>
      </c>
      <c r="J161" s="16">
        <f>H161-I161</f>
        <v>0</v>
      </c>
      <c r="K161" s="22">
        <v>73780.210000000006</v>
      </c>
      <c r="O161" s="22">
        <v>73780.210000000006</v>
      </c>
      <c r="P161" s="22">
        <v>73159.810000000012</v>
      </c>
      <c r="Q161" s="22">
        <v>73159.810000000012</v>
      </c>
      <c r="R161" s="22">
        <f>H161-O161</f>
        <v>73706429.790000007</v>
      </c>
      <c r="S161" s="22" t="e">
        <f>#REF!-P161</f>
        <v>#REF!</v>
      </c>
      <c r="T161" s="22" t="e">
        <f>#REF!-Q161</f>
        <v>#REF!</v>
      </c>
      <c r="U161" s="18" t="str">
        <f t="shared" si="15"/>
        <v>14 2 04 11010000</v>
      </c>
    </row>
    <row r="162" spans="1:21" s="17" customFormat="1" ht="15.6">
      <c r="A162" s="15"/>
      <c r="B162" s="143" t="s">
        <v>139</v>
      </c>
      <c r="C162" s="134" t="s">
        <v>65</v>
      </c>
      <c r="D162" s="135" t="s">
        <v>12</v>
      </c>
      <c r="E162" s="135" t="s">
        <v>52</v>
      </c>
      <c r="F162" s="135" t="s">
        <v>138</v>
      </c>
      <c r="G162" s="135" t="s">
        <v>140</v>
      </c>
      <c r="H162" s="136">
        <f>SUM(H163:H165)</f>
        <v>60027510</v>
      </c>
      <c r="I162" s="105">
        <f>ROUND(K162*1000,2)</f>
        <v>60027510</v>
      </c>
      <c r="J162" s="16">
        <f>H162-I162</f>
        <v>0</v>
      </c>
      <c r="K162" s="22">
        <v>60027.510000000009</v>
      </c>
      <c r="O162" s="22">
        <v>60027.510000000009</v>
      </c>
      <c r="P162" s="22">
        <v>60027.510000000009</v>
      </c>
      <c r="Q162" s="22">
        <v>60027.510000000009</v>
      </c>
      <c r="R162" s="22">
        <f>H162-O162</f>
        <v>59967482.490000002</v>
      </c>
      <c r="S162" s="22" t="e">
        <f>#REF!-P162</f>
        <v>#REF!</v>
      </c>
      <c r="T162" s="22" t="e">
        <f>#REF!-Q162</f>
        <v>#REF!</v>
      </c>
      <c r="U162" s="18" t="str">
        <f t="shared" si="15"/>
        <v>14 2 04 11010110</v>
      </c>
    </row>
    <row r="163" spans="1:21" s="26" customFormat="1" ht="15.6">
      <c r="A163" s="23"/>
      <c r="B163" s="137" t="s">
        <v>141</v>
      </c>
      <c r="C163" s="134" t="s">
        <v>65</v>
      </c>
      <c r="D163" s="135" t="s">
        <v>12</v>
      </c>
      <c r="E163" s="135" t="s">
        <v>52</v>
      </c>
      <c r="F163" s="135" t="s">
        <v>138</v>
      </c>
      <c r="G163" s="135" t="s">
        <v>142</v>
      </c>
      <c r="H163" s="136">
        <v>46090410</v>
      </c>
      <c r="I163" s="106"/>
      <c r="J163" s="25"/>
      <c r="K163" s="24"/>
      <c r="O163" s="24"/>
      <c r="P163" s="24"/>
      <c r="Q163" s="24"/>
      <c r="R163" s="24"/>
      <c r="S163" s="24"/>
      <c r="T163" s="24"/>
      <c r="U163" s="27"/>
    </row>
    <row r="164" spans="1:21" s="26" customFormat="1" ht="26.4">
      <c r="A164" s="23"/>
      <c r="B164" s="137" t="s">
        <v>143</v>
      </c>
      <c r="C164" s="134" t="s">
        <v>65</v>
      </c>
      <c r="D164" s="135" t="s">
        <v>12</v>
      </c>
      <c r="E164" s="135" t="s">
        <v>52</v>
      </c>
      <c r="F164" s="135" t="s">
        <v>138</v>
      </c>
      <c r="G164" s="135" t="s">
        <v>144</v>
      </c>
      <c r="H164" s="136">
        <v>17800</v>
      </c>
      <c r="I164" s="106"/>
      <c r="J164" s="25"/>
      <c r="K164" s="24"/>
      <c r="O164" s="24"/>
      <c r="P164" s="24"/>
      <c r="Q164" s="24"/>
      <c r="R164" s="24"/>
      <c r="S164" s="24"/>
      <c r="T164" s="24"/>
      <c r="U164" s="27"/>
    </row>
    <row r="165" spans="1:21" s="26" customFormat="1" ht="39.6">
      <c r="A165" s="23"/>
      <c r="B165" s="137" t="s">
        <v>145</v>
      </c>
      <c r="C165" s="134" t="s">
        <v>65</v>
      </c>
      <c r="D165" s="135" t="s">
        <v>12</v>
      </c>
      <c r="E165" s="135" t="s">
        <v>52</v>
      </c>
      <c r="F165" s="135" t="s">
        <v>138</v>
      </c>
      <c r="G165" s="135" t="s">
        <v>146</v>
      </c>
      <c r="H165" s="136">
        <v>13919300</v>
      </c>
      <c r="I165" s="106"/>
      <c r="J165" s="25"/>
      <c r="K165" s="24"/>
      <c r="O165" s="24"/>
      <c r="P165" s="24"/>
      <c r="Q165" s="24"/>
      <c r="R165" s="24"/>
      <c r="S165" s="24"/>
      <c r="T165" s="24"/>
      <c r="U165" s="27"/>
    </row>
    <row r="166" spans="1:21" s="17" customFormat="1" ht="26.4">
      <c r="A166" s="15"/>
      <c r="B166" s="133" t="s">
        <v>29</v>
      </c>
      <c r="C166" s="134" t="s">
        <v>65</v>
      </c>
      <c r="D166" s="135" t="s">
        <v>12</v>
      </c>
      <c r="E166" s="135" t="s">
        <v>52</v>
      </c>
      <c r="F166" s="135" t="s">
        <v>138</v>
      </c>
      <c r="G166" s="135" t="s">
        <v>30</v>
      </c>
      <c r="H166" s="136">
        <f>H167</f>
        <v>12409950</v>
      </c>
      <c r="I166" s="105">
        <f>ROUND(K166*1000,2)</f>
        <v>12409950</v>
      </c>
      <c r="J166" s="16">
        <f>H166-I166</f>
        <v>0</v>
      </c>
      <c r="K166" s="22">
        <v>12409.95</v>
      </c>
      <c r="O166" s="22">
        <v>12409.95</v>
      </c>
      <c r="P166" s="22">
        <v>11789.55</v>
      </c>
      <c r="Q166" s="22">
        <v>11789.55</v>
      </c>
      <c r="R166" s="22">
        <f>H166-O166</f>
        <v>12397540.050000001</v>
      </c>
      <c r="S166" s="22" t="e">
        <f>#REF!-P166</f>
        <v>#REF!</v>
      </c>
      <c r="T166" s="22" t="e">
        <f>#REF!-Q166</f>
        <v>#REF!</v>
      </c>
      <c r="U166" s="18" t="str">
        <f t="shared" si="15"/>
        <v>14 2 04 11010240</v>
      </c>
    </row>
    <row r="167" spans="1:21" s="17" customFormat="1" ht="15.6">
      <c r="A167" s="15"/>
      <c r="B167" s="133" t="s">
        <v>31</v>
      </c>
      <c r="C167" s="134" t="s">
        <v>65</v>
      </c>
      <c r="D167" s="135" t="s">
        <v>12</v>
      </c>
      <c r="E167" s="135" t="s">
        <v>52</v>
      </c>
      <c r="F167" s="135" t="s">
        <v>138</v>
      </c>
      <c r="G167" s="135" t="s">
        <v>32</v>
      </c>
      <c r="H167" s="136">
        <v>12409950</v>
      </c>
      <c r="I167" s="105"/>
      <c r="J167" s="16"/>
      <c r="K167" s="22"/>
      <c r="O167" s="22"/>
      <c r="P167" s="22"/>
      <c r="Q167" s="22"/>
      <c r="R167" s="22"/>
      <c r="S167" s="22"/>
      <c r="T167" s="22"/>
      <c r="U167" s="18"/>
    </row>
    <row r="168" spans="1:21" s="17" customFormat="1" ht="15.6">
      <c r="A168" s="15"/>
      <c r="B168" s="133" t="s">
        <v>33</v>
      </c>
      <c r="C168" s="134" t="s">
        <v>65</v>
      </c>
      <c r="D168" s="135" t="s">
        <v>12</v>
      </c>
      <c r="E168" s="135" t="s">
        <v>52</v>
      </c>
      <c r="F168" s="135" t="s">
        <v>138</v>
      </c>
      <c r="G168" s="144">
        <v>850</v>
      </c>
      <c r="H168" s="136">
        <f>SUM(H169:H171)</f>
        <v>1342750</v>
      </c>
      <c r="I168" s="105">
        <f>ROUND(K168*1000,2)</f>
        <v>1342750</v>
      </c>
      <c r="J168" s="16">
        <f>H168-I168</f>
        <v>0</v>
      </c>
      <c r="K168" s="22">
        <v>1342.7499999999998</v>
      </c>
      <c r="O168" s="22">
        <v>1342.7499999999998</v>
      </c>
      <c r="P168" s="22">
        <v>1342.7499999999998</v>
      </c>
      <c r="Q168" s="22">
        <v>1342.7499999999998</v>
      </c>
      <c r="R168" s="22">
        <f>H168-O168</f>
        <v>1341407.25</v>
      </c>
      <c r="S168" s="22" t="e">
        <f>#REF!-P168</f>
        <v>#REF!</v>
      </c>
      <c r="T168" s="22" t="e">
        <f>#REF!-Q168</f>
        <v>#REF!</v>
      </c>
      <c r="U168" s="18" t="str">
        <f t="shared" si="15"/>
        <v>14 2 04 11010850</v>
      </c>
    </row>
    <row r="169" spans="1:21" s="26" customFormat="1" ht="15.6">
      <c r="A169" s="23"/>
      <c r="B169" s="137" t="s">
        <v>35</v>
      </c>
      <c r="C169" s="134" t="s">
        <v>65</v>
      </c>
      <c r="D169" s="135" t="s">
        <v>12</v>
      </c>
      <c r="E169" s="135" t="s">
        <v>52</v>
      </c>
      <c r="F169" s="135" t="s">
        <v>138</v>
      </c>
      <c r="G169" s="144">
        <v>851</v>
      </c>
      <c r="H169" s="136">
        <v>1324830</v>
      </c>
      <c r="I169" s="106"/>
      <c r="J169" s="25"/>
      <c r="K169" s="24"/>
      <c r="O169" s="24"/>
      <c r="P169" s="24"/>
      <c r="Q169" s="24"/>
      <c r="R169" s="24"/>
      <c r="S169" s="24"/>
      <c r="T169" s="24"/>
      <c r="U169" s="27"/>
    </row>
    <row r="170" spans="1:21" s="26" customFormat="1" ht="15.6">
      <c r="A170" s="23"/>
      <c r="B170" s="137" t="s">
        <v>37</v>
      </c>
      <c r="C170" s="134" t="s">
        <v>65</v>
      </c>
      <c r="D170" s="135" t="s">
        <v>12</v>
      </c>
      <c r="E170" s="135" t="s">
        <v>52</v>
      </c>
      <c r="F170" s="135" t="s">
        <v>138</v>
      </c>
      <c r="G170" s="144">
        <v>852</v>
      </c>
      <c r="H170" s="136">
        <v>6850</v>
      </c>
      <c r="I170" s="106"/>
      <c r="J170" s="25"/>
      <c r="K170" s="24"/>
      <c r="O170" s="24"/>
      <c r="P170" s="24"/>
      <c r="Q170" s="24"/>
      <c r="R170" s="24"/>
      <c r="S170" s="24"/>
      <c r="T170" s="24"/>
      <c r="U170" s="27"/>
    </row>
    <row r="171" spans="1:21" s="26" customFormat="1" ht="15.6">
      <c r="A171" s="23"/>
      <c r="B171" s="137" t="s">
        <v>78</v>
      </c>
      <c r="C171" s="134" t="s">
        <v>65</v>
      </c>
      <c r="D171" s="135" t="s">
        <v>12</v>
      </c>
      <c r="E171" s="135" t="s">
        <v>52</v>
      </c>
      <c r="F171" s="135" t="s">
        <v>138</v>
      </c>
      <c r="G171" s="144">
        <v>853</v>
      </c>
      <c r="H171" s="136">
        <v>11070</v>
      </c>
      <c r="I171" s="106"/>
      <c r="J171" s="25"/>
      <c r="K171" s="24"/>
      <c r="O171" s="24"/>
      <c r="P171" s="24"/>
      <c r="Q171" s="24"/>
      <c r="R171" s="24"/>
      <c r="S171" s="24"/>
      <c r="T171" s="24"/>
      <c r="U171" s="27"/>
    </row>
    <row r="172" spans="1:21" s="17" customFormat="1" ht="39.6">
      <c r="A172" s="15"/>
      <c r="B172" s="137" t="s">
        <v>147</v>
      </c>
      <c r="C172" s="140">
        <v>601</v>
      </c>
      <c r="D172" s="140" t="s">
        <v>12</v>
      </c>
      <c r="E172" s="140">
        <v>13</v>
      </c>
      <c r="F172" s="140" t="s">
        <v>148</v>
      </c>
      <c r="G172" s="140" t="s">
        <v>10</v>
      </c>
      <c r="H172" s="145">
        <f>H173+H178+H193</f>
        <v>1051790</v>
      </c>
      <c r="I172" s="108">
        <f>ROUND(K172*1000,2)</f>
        <v>1051790</v>
      </c>
      <c r="J172" s="16">
        <f>H172-I172</f>
        <v>0</v>
      </c>
      <c r="K172" s="31">
        <v>1051.79</v>
      </c>
      <c r="O172" s="31">
        <v>1051.79</v>
      </c>
      <c r="P172" s="31">
        <v>1001.79</v>
      </c>
      <c r="Q172" s="31">
        <v>1001.79</v>
      </c>
      <c r="R172" s="31">
        <f>H172-O172</f>
        <v>1050738.21</v>
      </c>
      <c r="S172" s="31" t="e">
        <f>#REF!-P172</f>
        <v>#REF!</v>
      </c>
      <c r="T172" s="31" t="e">
        <f>#REF!-Q172</f>
        <v>#REF!</v>
      </c>
      <c r="U172" s="18" t="str">
        <f t="shared" si="15"/>
        <v>15 0 00 00000000</v>
      </c>
    </row>
    <row r="173" spans="1:21" s="17" customFormat="1" ht="15.6">
      <c r="A173" s="15"/>
      <c r="B173" s="133" t="s">
        <v>149</v>
      </c>
      <c r="C173" s="140">
        <v>601</v>
      </c>
      <c r="D173" s="140" t="s">
        <v>12</v>
      </c>
      <c r="E173" s="140">
        <v>13</v>
      </c>
      <c r="F173" s="140" t="s">
        <v>150</v>
      </c>
      <c r="G173" s="140" t="s">
        <v>10</v>
      </c>
      <c r="H173" s="145">
        <f>H174</f>
        <v>386600</v>
      </c>
      <c r="I173" s="108">
        <f>ROUND(K173*1000,2)</f>
        <v>386600</v>
      </c>
      <c r="J173" s="16">
        <f>H173-I173</f>
        <v>0</v>
      </c>
      <c r="K173" s="31">
        <v>386.6</v>
      </c>
      <c r="O173" s="31">
        <v>386.6</v>
      </c>
      <c r="P173" s="31">
        <v>336.6</v>
      </c>
      <c r="Q173" s="31">
        <v>336.6</v>
      </c>
      <c r="R173" s="31">
        <f>H173-O173</f>
        <v>386213.4</v>
      </c>
      <c r="S173" s="31" t="e">
        <f>#REF!-P173</f>
        <v>#REF!</v>
      </c>
      <c r="T173" s="31" t="e">
        <f>#REF!-Q173</f>
        <v>#REF!</v>
      </c>
      <c r="U173" s="18" t="str">
        <f t="shared" si="15"/>
        <v>15 1 00 00000000</v>
      </c>
    </row>
    <row r="174" spans="1:21" s="17" customFormat="1" ht="52.8">
      <c r="A174" s="15"/>
      <c r="B174" s="139" t="s">
        <v>151</v>
      </c>
      <c r="C174" s="140">
        <v>601</v>
      </c>
      <c r="D174" s="140" t="s">
        <v>12</v>
      </c>
      <c r="E174" s="140">
        <v>13</v>
      </c>
      <c r="F174" s="140" t="s">
        <v>152</v>
      </c>
      <c r="G174" s="140" t="s">
        <v>10</v>
      </c>
      <c r="H174" s="145">
        <f>H175</f>
        <v>386600</v>
      </c>
      <c r="I174" s="108">
        <f>ROUND(K174*1000,2)</f>
        <v>386600</v>
      </c>
      <c r="J174" s="16">
        <f>H174-I174</f>
        <v>0</v>
      </c>
      <c r="K174" s="31">
        <v>386.6</v>
      </c>
      <c r="O174" s="31">
        <v>386.6</v>
      </c>
      <c r="P174" s="31">
        <v>336.6</v>
      </c>
      <c r="Q174" s="31">
        <v>336.6</v>
      </c>
      <c r="R174" s="31">
        <f>H174-O174</f>
        <v>386213.4</v>
      </c>
      <c r="S174" s="31" t="e">
        <f>#REF!-P174</f>
        <v>#REF!</v>
      </c>
      <c r="T174" s="31" t="e">
        <f>#REF!-Q174</f>
        <v>#REF!</v>
      </c>
      <c r="U174" s="18" t="str">
        <f t="shared" si="15"/>
        <v>15 1 01 00000000</v>
      </c>
    </row>
    <row r="175" spans="1:21" s="17" customFormat="1" ht="39.6">
      <c r="A175" s="15"/>
      <c r="B175" s="139" t="s">
        <v>153</v>
      </c>
      <c r="C175" s="140">
        <v>601</v>
      </c>
      <c r="D175" s="140" t="s">
        <v>12</v>
      </c>
      <c r="E175" s="140">
        <v>13</v>
      </c>
      <c r="F175" s="140" t="s">
        <v>154</v>
      </c>
      <c r="G175" s="140" t="s">
        <v>10</v>
      </c>
      <c r="H175" s="145">
        <f>SUM(H176:H176)</f>
        <v>386600</v>
      </c>
      <c r="I175" s="108">
        <f>ROUND(K175*1000,2)</f>
        <v>386600</v>
      </c>
      <c r="J175" s="16">
        <f>H175-I175</f>
        <v>0</v>
      </c>
      <c r="K175" s="31">
        <v>386.6</v>
      </c>
      <c r="O175" s="31">
        <v>386.6</v>
      </c>
      <c r="P175" s="31">
        <v>336.6</v>
      </c>
      <c r="Q175" s="31">
        <v>336.6</v>
      </c>
      <c r="R175" s="31">
        <f>H175-O175</f>
        <v>386213.4</v>
      </c>
      <c r="S175" s="31" t="e">
        <f>#REF!-P175</f>
        <v>#REF!</v>
      </c>
      <c r="T175" s="31" t="e">
        <f>#REF!-Q175</f>
        <v>#REF!</v>
      </c>
      <c r="U175" s="18" t="str">
        <f t="shared" si="15"/>
        <v>15 1 01 20350000</v>
      </c>
    </row>
    <row r="176" spans="1:21" s="17" customFormat="1" ht="26.4">
      <c r="A176" s="15"/>
      <c r="B176" s="146" t="s">
        <v>29</v>
      </c>
      <c r="C176" s="140">
        <v>601</v>
      </c>
      <c r="D176" s="140" t="s">
        <v>12</v>
      </c>
      <c r="E176" s="140">
        <v>13</v>
      </c>
      <c r="F176" s="140" t="s">
        <v>154</v>
      </c>
      <c r="G176" s="140" t="s">
        <v>30</v>
      </c>
      <c r="H176" s="136">
        <f>H177</f>
        <v>386600</v>
      </c>
      <c r="I176" s="105">
        <f>ROUND(K176*1000,2)</f>
        <v>386600</v>
      </c>
      <c r="J176" s="16">
        <f>H176-I176</f>
        <v>0</v>
      </c>
      <c r="K176" s="22">
        <v>386.6</v>
      </c>
      <c r="O176" s="22">
        <v>386.6</v>
      </c>
      <c r="P176" s="22">
        <v>336.6</v>
      </c>
      <c r="Q176" s="22">
        <v>336.6</v>
      </c>
      <c r="R176" s="22">
        <f>H176-O176</f>
        <v>386213.4</v>
      </c>
      <c r="S176" s="22" t="e">
        <f>#REF!-P176</f>
        <v>#REF!</v>
      </c>
      <c r="T176" s="22" t="e">
        <f>#REF!-Q176</f>
        <v>#REF!</v>
      </c>
      <c r="U176" s="18" t="str">
        <f t="shared" si="15"/>
        <v>15 1 01 20350240</v>
      </c>
    </row>
    <row r="177" spans="1:21" s="17" customFormat="1" ht="15.6">
      <c r="A177" s="15"/>
      <c r="B177" s="133" t="s">
        <v>31</v>
      </c>
      <c r="C177" s="140">
        <v>601</v>
      </c>
      <c r="D177" s="140" t="s">
        <v>12</v>
      </c>
      <c r="E177" s="140">
        <v>13</v>
      </c>
      <c r="F177" s="140" t="s">
        <v>154</v>
      </c>
      <c r="G177" s="140" t="s">
        <v>32</v>
      </c>
      <c r="H177" s="136">
        <v>386600</v>
      </c>
      <c r="I177" s="105"/>
      <c r="J177" s="16"/>
      <c r="K177" s="22"/>
      <c r="O177" s="22"/>
      <c r="P177" s="22"/>
      <c r="Q177" s="22"/>
      <c r="R177" s="22"/>
      <c r="S177" s="22"/>
      <c r="T177" s="22"/>
      <c r="U177" s="18" t="str">
        <f t="shared" si="15"/>
        <v>15 1 01 20350244</v>
      </c>
    </row>
    <row r="178" spans="1:21" s="17" customFormat="1" ht="15.6">
      <c r="A178" s="15"/>
      <c r="B178" s="137" t="s">
        <v>155</v>
      </c>
      <c r="C178" s="147">
        <v>601</v>
      </c>
      <c r="D178" s="140" t="s">
        <v>12</v>
      </c>
      <c r="E178" s="140">
        <v>13</v>
      </c>
      <c r="F178" s="140" t="s">
        <v>156</v>
      </c>
      <c r="G178" s="140" t="s">
        <v>10</v>
      </c>
      <c r="H178" s="145">
        <f>H183+H188+H179</f>
        <v>414270</v>
      </c>
      <c r="I178" s="108">
        <f>ROUND(K178*1000,2)</f>
        <v>414270</v>
      </c>
      <c r="J178" s="16">
        <f>H178-I178</f>
        <v>0</v>
      </c>
      <c r="K178" s="31">
        <v>414.27</v>
      </c>
      <c r="O178" s="31">
        <v>414.27</v>
      </c>
      <c r="P178" s="31">
        <v>414.27</v>
      </c>
      <c r="Q178" s="31">
        <v>414.27</v>
      </c>
      <c r="R178" s="31">
        <f>H178-O178</f>
        <v>413855.73</v>
      </c>
      <c r="S178" s="31" t="e">
        <f>#REF!-P178</f>
        <v>#REF!</v>
      </c>
      <c r="T178" s="31" t="e">
        <f>#REF!-Q178</f>
        <v>#REF!</v>
      </c>
      <c r="U178" s="18" t="str">
        <f t="shared" si="15"/>
        <v>15 2 00 00000000</v>
      </c>
    </row>
    <row r="179" spans="1:21" s="17" customFormat="1" ht="39.6">
      <c r="A179" s="15"/>
      <c r="B179" s="139" t="s">
        <v>157</v>
      </c>
      <c r="C179" s="147">
        <v>601</v>
      </c>
      <c r="D179" s="140" t="s">
        <v>12</v>
      </c>
      <c r="E179" s="140">
        <v>13</v>
      </c>
      <c r="F179" s="140" t="s">
        <v>158</v>
      </c>
      <c r="G179" s="140" t="s">
        <v>10</v>
      </c>
      <c r="H179" s="145">
        <f>H180</f>
        <v>74970</v>
      </c>
      <c r="I179" s="108">
        <f>ROUND(K179*1000,2)</f>
        <v>74970</v>
      </c>
      <c r="J179" s="16">
        <f>H179-I179</f>
        <v>0</v>
      </c>
      <c r="K179" s="31">
        <v>74.97</v>
      </c>
      <c r="O179" s="31">
        <v>74.97</v>
      </c>
      <c r="P179" s="31">
        <v>74.97</v>
      </c>
      <c r="Q179" s="31">
        <v>74.97</v>
      </c>
      <c r="R179" s="31">
        <f>H179-O179</f>
        <v>74895.03</v>
      </c>
      <c r="S179" s="31" t="e">
        <f>#REF!-P179</f>
        <v>#REF!</v>
      </c>
      <c r="T179" s="31" t="e">
        <f>#REF!-Q179</f>
        <v>#REF!</v>
      </c>
      <c r="U179" s="18" t="str">
        <f t="shared" si="15"/>
        <v>15 2 01 00000000</v>
      </c>
    </row>
    <row r="180" spans="1:21" s="17" customFormat="1" ht="52.8">
      <c r="A180" s="15"/>
      <c r="B180" s="139" t="s">
        <v>159</v>
      </c>
      <c r="C180" s="147">
        <v>601</v>
      </c>
      <c r="D180" s="140" t="s">
        <v>12</v>
      </c>
      <c r="E180" s="140">
        <v>13</v>
      </c>
      <c r="F180" s="140" t="s">
        <v>160</v>
      </c>
      <c r="G180" s="140" t="s">
        <v>10</v>
      </c>
      <c r="H180" s="136">
        <f>H181</f>
        <v>74970</v>
      </c>
      <c r="I180" s="105">
        <f>ROUND(K180*1000,2)</f>
        <v>74970</v>
      </c>
      <c r="J180" s="16">
        <f>H180-I180</f>
        <v>0</v>
      </c>
      <c r="K180" s="22">
        <v>74.97</v>
      </c>
      <c r="O180" s="22">
        <v>74.97</v>
      </c>
      <c r="P180" s="22">
        <v>74.97</v>
      </c>
      <c r="Q180" s="22">
        <v>74.97</v>
      </c>
      <c r="R180" s="22">
        <f>H180-O180</f>
        <v>74895.03</v>
      </c>
      <c r="S180" s="22" t="e">
        <f>#REF!-P180</f>
        <v>#REF!</v>
      </c>
      <c r="T180" s="22" t="e">
        <f>#REF!-Q180</f>
        <v>#REF!</v>
      </c>
      <c r="U180" s="18" t="str">
        <f t="shared" si="15"/>
        <v>15 2 01 20370000</v>
      </c>
    </row>
    <row r="181" spans="1:21" s="17" customFormat="1" ht="26.4">
      <c r="A181" s="15"/>
      <c r="B181" s="133" t="s">
        <v>29</v>
      </c>
      <c r="C181" s="147">
        <v>601</v>
      </c>
      <c r="D181" s="140" t="s">
        <v>12</v>
      </c>
      <c r="E181" s="140">
        <v>13</v>
      </c>
      <c r="F181" s="140" t="s">
        <v>160</v>
      </c>
      <c r="G181" s="140" t="s">
        <v>30</v>
      </c>
      <c r="H181" s="136">
        <f>H182</f>
        <v>74970</v>
      </c>
      <c r="I181" s="105">
        <f>ROUND(K181*1000,2)</f>
        <v>74970</v>
      </c>
      <c r="J181" s="16">
        <f>H181-I181</f>
        <v>0</v>
      </c>
      <c r="K181" s="22">
        <v>74.97</v>
      </c>
      <c r="O181" s="22">
        <v>74.97</v>
      </c>
      <c r="P181" s="22">
        <v>74.97</v>
      </c>
      <c r="Q181" s="22">
        <v>74.97</v>
      </c>
      <c r="R181" s="22">
        <f>H181-O181</f>
        <v>74895.03</v>
      </c>
      <c r="S181" s="22" t="e">
        <f>#REF!-P181</f>
        <v>#REF!</v>
      </c>
      <c r="T181" s="22" t="e">
        <f>#REF!-Q181</f>
        <v>#REF!</v>
      </c>
      <c r="U181" s="18" t="str">
        <f t="shared" si="15"/>
        <v>15 2 01 20370240</v>
      </c>
    </row>
    <row r="182" spans="1:21" s="17" customFormat="1" ht="15.6">
      <c r="A182" s="15"/>
      <c r="B182" s="133" t="s">
        <v>31</v>
      </c>
      <c r="C182" s="147">
        <v>601</v>
      </c>
      <c r="D182" s="140" t="s">
        <v>12</v>
      </c>
      <c r="E182" s="140">
        <v>13</v>
      </c>
      <c r="F182" s="140" t="s">
        <v>160</v>
      </c>
      <c r="G182" s="140" t="s">
        <v>32</v>
      </c>
      <c r="H182" s="136">
        <v>74970</v>
      </c>
      <c r="I182" s="105"/>
      <c r="J182" s="16"/>
      <c r="K182" s="22"/>
      <c r="O182" s="22"/>
      <c r="P182" s="22"/>
      <c r="Q182" s="22"/>
      <c r="R182" s="22"/>
      <c r="S182" s="22"/>
      <c r="T182" s="22"/>
      <c r="U182" s="18" t="str">
        <f t="shared" si="15"/>
        <v>15 2 01 20370244</v>
      </c>
    </row>
    <row r="183" spans="1:21" s="17" customFormat="1" ht="39.6">
      <c r="A183" s="15"/>
      <c r="B183" s="139" t="s">
        <v>161</v>
      </c>
      <c r="C183" s="147">
        <v>601</v>
      </c>
      <c r="D183" s="140" t="s">
        <v>12</v>
      </c>
      <c r="E183" s="140">
        <v>13</v>
      </c>
      <c r="F183" s="140" t="s">
        <v>162</v>
      </c>
      <c r="G183" s="135" t="s">
        <v>10</v>
      </c>
      <c r="H183" s="136">
        <f>H184</f>
        <v>76500</v>
      </c>
      <c r="I183" s="105">
        <f>ROUND(K183*1000,2)</f>
        <v>76500</v>
      </c>
      <c r="J183" s="16">
        <f>H183-I183</f>
        <v>0</v>
      </c>
      <c r="K183" s="22">
        <v>76.5</v>
      </c>
      <c r="O183" s="22">
        <v>76.5</v>
      </c>
      <c r="P183" s="22">
        <v>76.5</v>
      </c>
      <c r="Q183" s="22">
        <v>76.5</v>
      </c>
      <c r="R183" s="22">
        <f>H183-O183</f>
        <v>76423.5</v>
      </c>
      <c r="S183" s="22" t="e">
        <f>#REF!-P183</f>
        <v>#REF!</v>
      </c>
      <c r="T183" s="22" t="e">
        <f>#REF!-Q183</f>
        <v>#REF!</v>
      </c>
      <c r="U183" s="18" t="str">
        <f t="shared" si="15"/>
        <v>15 2 02 00000000</v>
      </c>
    </row>
    <row r="184" spans="1:21" s="17" customFormat="1" ht="52.8">
      <c r="A184" s="15"/>
      <c r="B184" s="139" t="s">
        <v>159</v>
      </c>
      <c r="C184" s="147">
        <v>601</v>
      </c>
      <c r="D184" s="140" t="s">
        <v>12</v>
      </c>
      <c r="E184" s="140">
        <v>13</v>
      </c>
      <c r="F184" s="140" t="s">
        <v>163</v>
      </c>
      <c r="G184" s="135" t="s">
        <v>10</v>
      </c>
      <c r="H184" s="136">
        <f>H185+H187</f>
        <v>76500</v>
      </c>
      <c r="I184" s="105">
        <f>ROUND(K184*1000,2)</f>
        <v>76500</v>
      </c>
      <c r="J184" s="16">
        <f>H184-I184</f>
        <v>0</v>
      </c>
      <c r="K184" s="22">
        <v>76.5</v>
      </c>
      <c r="O184" s="22">
        <v>76.5</v>
      </c>
      <c r="P184" s="22">
        <v>76.5</v>
      </c>
      <c r="Q184" s="22">
        <v>76.5</v>
      </c>
      <c r="R184" s="22">
        <f>H184-O184</f>
        <v>76423.5</v>
      </c>
      <c r="S184" s="22" t="e">
        <f>#REF!-P184</f>
        <v>#REF!</v>
      </c>
      <c r="T184" s="22" t="e">
        <f>#REF!-Q184</f>
        <v>#REF!</v>
      </c>
      <c r="U184" s="18" t="str">
        <f t="shared" si="15"/>
        <v>15 2 02 20370000</v>
      </c>
    </row>
    <row r="185" spans="1:21" s="17" customFormat="1" ht="26.4">
      <c r="A185" s="15"/>
      <c r="B185" s="133" t="s">
        <v>29</v>
      </c>
      <c r="C185" s="147">
        <v>601</v>
      </c>
      <c r="D185" s="140" t="s">
        <v>12</v>
      </c>
      <c r="E185" s="140">
        <v>13</v>
      </c>
      <c r="F185" s="140" t="s">
        <v>163</v>
      </c>
      <c r="G185" s="135" t="s">
        <v>30</v>
      </c>
      <c r="H185" s="136">
        <f>H186</f>
        <v>13500</v>
      </c>
      <c r="I185" s="105">
        <f>ROUND(K185*1000,2)</f>
        <v>13500</v>
      </c>
      <c r="J185" s="16">
        <f>H185-I185</f>
        <v>0</v>
      </c>
      <c r="K185" s="22">
        <v>13.5</v>
      </c>
      <c r="O185" s="22">
        <v>13.5</v>
      </c>
      <c r="P185" s="22">
        <v>13.5</v>
      </c>
      <c r="Q185" s="22">
        <v>13.5</v>
      </c>
      <c r="R185" s="22">
        <f>H185-O185</f>
        <v>13486.5</v>
      </c>
      <c r="S185" s="22" t="e">
        <f>#REF!-P185</f>
        <v>#REF!</v>
      </c>
      <c r="T185" s="22" t="e">
        <f>#REF!-Q185</f>
        <v>#REF!</v>
      </c>
      <c r="U185" s="18" t="str">
        <f t="shared" si="15"/>
        <v>15 2 02 20370240</v>
      </c>
    </row>
    <row r="186" spans="1:21" s="17" customFormat="1" ht="15.6">
      <c r="A186" s="15"/>
      <c r="B186" s="133" t="s">
        <v>31</v>
      </c>
      <c r="C186" s="147">
        <v>601</v>
      </c>
      <c r="D186" s="140" t="s">
        <v>12</v>
      </c>
      <c r="E186" s="140">
        <v>13</v>
      </c>
      <c r="F186" s="140" t="s">
        <v>163</v>
      </c>
      <c r="G186" s="135" t="s">
        <v>32</v>
      </c>
      <c r="H186" s="136">
        <v>13500</v>
      </c>
      <c r="I186" s="105"/>
      <c r="J186" s="16"/>
      <c r="K186" s="22"/>
      <c r="O186" s="22"/>
      <c r="P186" s="22"/>
      <c r="Q186" s="22"/>
      <c r="R186" s="22"/>
      <c r="S186" s="22"/>
      <c r="T186" s="22"/>
      <c r="U186" s="18" t="str">
        <f t="shared" si="15"/>
        <v>15 2 02 20370244</v>
      </c>
    </row>
    <row r="187" spans="1:21" s="17" customFormat="1" ht="15.6">
      <c r="A187" s="15"/>
      <c r="B187" s="133" t="s">
        <v>164</v>
      </c>
      <c r="C187" s="147">
        <v>601</v>
      </c>
      <c r="D187" s="140" t="s">
        <v>12</v>
      </c>
      <c r="E187" s="140">
        <v>13</v>
      </c>
      <c r="F187" s="140" t="s">
        <v>163</v>
      </c>
      <c r="G187" s="135" t="s">
        <v>165</v>
      </c>
      <c r="H187" s="136">
        <f>ROUND(K187*1000,2)</f>
        <v>63000</v>
      </c>
      <c r="I187" s="105">
        <f>ROUND(K187*1000,2)</f>
        <v>63000</v>
      </c>
      <c r="J187" s="16">
        <f>H187-I187</f>
        <v>0</v>
      </c>
      <c r="K187" s="22">
        <v>63</v>
      </c>
      <c r="O187" s="22">
        <v>63</v>
      </c>
      <c r="P187" s="22">
        <v>63</v>
      </c>
      <c r="Q187" s="22">
        <v>63</v>
      </c>
      <c r="R187" s="22">
        <f>H187-O187</f>
        <v>62937</v>
      </c>
      <c r="S187" s="22" t="e">
        <f>#REF!-P187</f>
        <v>#REF!</v>
      </c>
      <c r="T187" s="22" t="e">
        <f>#REF!-Q187</f>
        <v>#REF!</v>
      </c>
      <c r="U187" s="18" t="str">
        <f t="shared" si="15"/>
        <v>15 2 02 20370350</v>
      </c>
    </row>
    <row r="188" spans="1:21" s="17" customFormat="1" ht="39.6">
      <c r="A188" s="15"/>
      <c r="B188" s="139" t="s">
        <v>166</v>
      </c>
      <c r="C188" s="147">
        <v>601</v>
      </c>
      <c r="D188" s="140" t="s">
        <v>12</v>
      </c>
      <c r="E188" s="140">
        <v>13</v>
      </c>
      <c r="F188" s="140" t="s">
        <v>167</v>
      </c>
      <c r="G188" s="135" t="s">
        <v>10</v>
      </c>
      <c r="H188" s="136">
        <f>H189</f>
        <v>262800</v>
      </c>
      <c r="I188" s="105">
        <f>ROUND(K188*1000,2)</f>
        <v>262800</v>
      </c>
      <c r="J188" s="16">
        <f>H188-I188</f>
        <v>0</v>
      </c>
      <c r="K188" s="22">
        <v>262.8</v>
      </c>
      <c r="O188" s="22">
        <v>262.8</v>
      </c>
      <c r="P188" s="22">
        <v>262.8</v>
      </c>
      <c r="Q188" s="22">
        <v>262.8</v>
      </c>
      <c r="R188" s="22">
        <f>H188-O188</f>
        <v>262537.2</v>
      </c>
      <c r="S188" s="22" t="e">
        <f>#REF!-P188</f>
        <v>#REF!</v>
      </c>
      <c r="T188" s="22" t="e">
        <f>#REF!-Q188</f>
        <v>#REF!</v>
      </c>
      <c r="U188" s="18" t="str">
        <f t="shared" si="15"/>
        <v>15 2 03 00000000</v>
      </c>
    </row>
    <row r="189" spans="1:21" s="17" customFormat="1" ht="52.8">
      <c r="A189" s="15"/>
      <c r="B189" s="139" t="s">
        <v>159</v>
      </c>
      <c r="C189" s="147">
        <v>601</v>
      </c>
      <c r="D189" s="140" t="s">
        <v>12</v>
      </c>
      <c r="E189" s="140">
        <v>13</v>
      </c>
      <c r="F189" s="140" t="s">
        <v>168</v>
      </c>
      <c r="G189" s="135" t="s">
        <v>10</v>
      </c>
      <c r="H189" s="136">
        <f>H190+H192</f>
        <v>262800</v>
      </c>
      <c r="I189" s="105">
        <f>ROUND(K189*1000,2)</f>
        <v>262800</v>
      </c>
      <c r="J189" s="16">
        <f>H189-I189</f>
        <v>0</v>
      </c>
      <c r="K189" s="22">
        <v>262.8</v>
      </c>
      <c r="O189" s="22">
        <v>262.8</v>
      </c>
      <c r="P189" s="22">
        <v>262.8</v>
      </c>
      <c r="Q189" s="22">
        <v>262.8</v>
      </c>
      <c r="R189" s="22">
        <f>H189-O189</f>
        <v>262537.2</v>
      </c>
      <c r="S189" s="22" t="e">
        <f>#REF!-P189</f>
        <v>#REF!</v>
      </c>
      <c r="T189" s="22" t="e">
        <f>#REF!-Q189</f>
        <v>#REF!</v>
      </c>
      <c r="U189" s="18" t="str">
        <f t="shared" si="15"/>
        <v>15 2 03 20370000</v>
      </c>
    </row>
    <row r="190" spans="1:21" s="17" customFormat="1" ht="26.4">
      <c r="A190" s="15"/>
      <c r="B190" s="133" t="s">
        <v>29</v>
      </c>
      <c r="C190" s="147">
        <v>601</v>
      </c>
      <c r="D190" s="140" t="s">
        <v>12</v>
      </c>
      <c r="E190" s="140">
        <v>13</v>
      </c>
      <c r="F190" s="140" t="s">
        <v>168</v>
      </c>
      <c r="G190" s="135" t="s">
        <v>30</v>
      </c>
      <c r="H190" s="136">
        <f>H191</f>
        <v>202800</v>
      </c>
      <c r="I190" s="105">
        <f>ROUND(K190*1000,2)</f>
        <v>202800</v>
      </c>
      <c r="J190" s="16">
        <f>H190-I190</f>
        <v>0</v>
      </c>
      <c r="K190" s="22">
        <v>202.8</v>
      </c>
      <c r="O190" s="22">
        <v>202.8</v>
      </c>
      <c r="P190" s="22">
        <v>202.8</v>
      </c>
      <c r="Q190" s="22">
        <v>202.8</v>
      </c>
      <c r="R190" s="22">
        <f>H190-O190</f>
        <v>202597.2</v>
      </c>
      <c r="S190" s="22" t="e">
        <f>#REF!-P190</f>
        <v>#REF!</v>
      </c>
      <c r="T190" s="22" t="e">
        <f>#REF!-Q190</f>
        <v>#REF!</v>
      </c>
      <c r="U190" s="18" t="str">
        <f t="shared" si="15"/>
        <v>15 2 03 20370240</v>
      </c>
    </row>
    <row r="191" spans="1:21" s="17" customFormat="1" ht="15.6">
      <c r="A191" s="15"/>
      <c r="B191" s="133" t="s">
        <v>31</v>
      </c>
      <c r="C191" s="147">
        <v>601</v>
      </c>
      <c r="D191" s="140" t="s">
        <v>12</v>
      </c>
      <c r="E191" s="140">
        <v>13</v>
      </c>
      <c r="F191" s="140" t="s">
        <v>168</v>
      </c>
      <c r="G191" s="135" t="s">
        <v>32</v>
      </c>
      <c r="H191" s="136">
        <v>202800</v>
      </c>
      <c r="I191" s="105"/>
      <c r="J191" s="16"/>
      <c r="K191" s="22"/>
      <c r="O191" s="22"/>
      <c r="P191" s="22"/>
      <c r="Q191" s="22"/>
      <c r="R191" s="22"/>
      <c r="S191" s="22"/>
      <c r="T191" s="22"/>
      <c r="U191" s="18" t="str">
        <f t="shared" si="15"/>
        <v>15 2 03 20370244</v>
      </c>
    </row>
    <row r="192" spans="1:21" s="17" customFormat="1" ht="15.6">
      <c r="A192" s="15"/>
      <c r="B192" s="133" t="s">
        <v>164</v>
      </c>
      <c r="C192" s="147">
        <v>601</v>
      </c>
      <c r="D192" s="140" t="s">
        <v>12</v>
      </c>
      <c r="E192" s="140">
        <v>13</v>
      </c>
      <c r="F192" s="140" t="s">
        <v>168</v>
      </c>
      <c r="G192" s="135" t="s">
        <v>165</v>
      </c>
      <c r="H192" s="136">
        <f>ROUND(K192*1000,2)</f>
        <v>60000</v>
      </c>
      <c r="I192" s="105">
        <f t="shared" ref="I192:I201" si="24">ROUND(K192*1000,2)</f>
        <v>60000</v>
      </c>
      <c r="J192" s="16">
        <f t="shared" ref="J192:J201" si="25">H192-I192</f>
        <v>0</v>
      </c>
      <c r="K192" s="22">
        <v>60</v>
      </c>
      <c r="O192" s="22">
        <v>60</v>
      </c>
      <c r="P192" s="22">
        <v>60</v>
      </c>
      <c r="Q192" s="22">
        <v>60</v>
      </c>
      <c r="R192" s="22">
        <f t="shared" ref="R192:R201" si="26">H192-O192</f>
        <v>59940</v>
      </c>
      <c r="S192" s="22" t="e">
        <f>#REF!-P192</f>
        <v>#REF!</v>
      </c>
      <c r="T192" s="22" t="e">
        <f>#REF!-Q192</f>
        <v>#REF!</v>
      </c>
      <c r="U192" s="18" t="str">
        <f t="shared" si="15"/>
        <v>15 2 03 20370350</v>
      </c>
    </row>
    <row r="193" spans="1:21" s="17" customFormat="1" ht="26.4">
      <c r="A193" s="15"/>
      <c r="B193" s="133" t="s">
        <v>169</v>
      </c>
      <c r="C193" s="147">
        <v>601</v>
      </c>
      <c r="D193" s="140" t="s">
        <v>12</v>
      </c>
      <c r="E193" s="140">
        <v>13</v>
      </c>
      <c r="F193" s="140" t="s">
        <v>170</v>
      </c>
      <c r="G193" s="135" t="s">
        <v>10</v>
      </c>
      <c r="H193" s="136">
        <f t="shared" ref="H193:H195" si="27">H194</f>
        <v>250920</v>
      </c>
      <c r="I193" s="105">
        <f t="shared" si="24"/>
        <v>250920</v>
      </c>
      <c r="J193" s="16">
        <f t="shared" si="25"/>
        <v>0</v>
      </c>
      <c r="K193" s="22">
        <v>250.92</v>
      </c>
      <c r="O193" s="22">
        <v>250.92</v>
      </c>
      <c r="P193" s="22">
        <v>250.92</v>
      </c>
      <c r="Q193" s="22">
        <v>250.92</v>
      </c>
      <c r="R193" s="22">
        <f t="shared" si="26"/>
        <v>250669.08</v>
      </c>
      <c r="S193" s="22" t="e">
        <f>#REF!-P193</f>
        <v>#REF!</v>
      </c>
      <c r="T193" s="22" t="e">
        <f>#REF!-Q193</f>
        <v>#REF!</v>
      </c>
      <c r="U193" s="18" t="str">
        <f t="shared" si="15"/>
        <v>15 3 00 00000000</v>
      </c>
    </row>
    <row r="194" spans="1:21" s="17" customFormat="1" ht="39.6">
      <c r="A194" s="15"/>
      <c r="B194" s="133" t="s">
        <v>171</v>
      </c>
      <c r="C194" s="147">
        <v>601</v>
      </c>
      <c r="D194" s="140" t="s">
        <v>12</v>
      </c>
      <c r="E194" s="140">
        <v>13</v>
      </c>
      <c r="F194" s="140" t="s">
        <v>172</v>
      </c>
      <c r="G194" s="135" t="s">
        <v>10</v>
      </c>
      <c r="H194" s="136">
        <f t="shared" si="27"/>
        <v>250920</v>
      </c>
      <c r="I194" s="105">
        <f t="shared" si="24"/>
        <v>250920</v>
      </c>
      <c r="J194" s="16">
        <f t="shared" si="25"/>
        <v>0</v>
      </c>
      <c r="K194" s="22">
        <v>250.92</v>
      </c>
      <c r="O194" s="22">
        <v>250.92</v>
      </c>
      <c r="P194" s="22">
        <v>250.92</v>
      </c>
      <c r="Q194" s="22">
        <v>250.92</v>
      </c>
      <c r="R194" s="22">
        <f t="shared" si="26"/>
        <v>250669.08</v>
      </c>
      <c r="S194" s="22" t="e">
        <f>#REF!-P194</f>
        <v>#REF!</v>
      </c>
      <c r="T194" s="22" t="e">
        <f>#REF!-Q194</f>
        <v>#REF!</v>
      </c>
      <c r="U194" s="18" t="str">
        <f t="shared" si="15"/>
        <v>15 3 03 00000000</v>
      </c>
    </row>
    <row r="195" spans="1:21" s="17" customFormat="1" ht="52.8">
      <c r="A195" s="15"/>
      <c r="B195" s="133" t="s">
        <v>173</v>
      </c>
      <c r="C195" s="147">
        <v>601</v>
      </c>
      <c r="D195" s="140" t="s">
        <v>12</v>
      </c>
      <c r="E195" s="140">
        <v>13</v>
      </c>
      <c r="F195" s="140" t="s">
        <v>174</v>
      </c>
      <c r="G195" s="135" t="s">
        <v>10</v>
      </c>
      <c r="H195" s="136">
        <f t="shared" si="27"/>
        <v>250920</v>
      </c>
      <c r="I195" s="105">
        <f t="shared" si="24"/>
        <v>250920</v>
      </c>
      <c r="J195" s="16">
        <f t="shared" si="25"/>
        <v>0</v>
      </c>
      <c r="K195" s="22">
        <v>250.92</v>
      </c>
      <c r="O195" s="22">
        <v>250.92</v>
      </c>
      <c r="P195" s="22">
        <v>250.92</v>
      </c>
      <c r="Q195" s="22">
        <v>250.92</v>
      </c>
      <c r="R195" s="22">
        <f t="shared" si="26"/>
        <v>250669.08</v>
      </c>
      <c r="S195" s="22" t="e">
        <f>#REF!-P195</f>
        <v>#REF!</v>
      </c>
      <c r="T195" s="22" t="e">
        <f>#REF!-Q195</f>
        <v>#REF!</v>
      </c>
      <c r="U195" s="18" t="str">
        <f t="shared" si="15"/>
        <v>15 3 03 20100000</v>
      </c>
    </row>
    <row r="196" spans="1:21" s="17" customFormat="1" ht="15.6">
      <c r="A196" s="15"/>
      <c r="B196" s="133" t="s">
        <v>164</v>
      </c>
      <c r="C196" s="147">
        <v>601</v>
      </c>
      <c r="D196" s="140" t="s">
        <v>12</v>
      </c>
      <c r="E196" s="140">
        <v>13</v>
      </c>
      <c r="F196" s="140" t="s">
        <v>174</v>
      </c>
      <c r="G196" s="135" t="s">
        <v>165</v>
      </c>
      <c r="H196" s="136">
        <f>ROUND(K196*1000,2)</f>
        <v>250920</v>
      </c>
      <c r="I196" s="105">
        <f t="shared" si="24"/>
        <v>250920</v>
      </c>
      <c r="J196" s="16">
        <f t="shared" si="25"/>
        <v>0</v>
      </c>
      <c r="K196" s="22">
        <v>250.92</v>
      </c>
      <c r="O196" s="22">
        <v>250.92</v>
      </c>
      <c r="P196" s="22">
        <v>250.92</v>
      </c>
      <c r="Q196" s="22">
        <v>250.92</v>
      </c>
      <c r="R196" s="22">
        <f t="shared" si="26"/>
        <v>250669.08</v>
      </c>
      <c r="S196" s="22" t="e">
        <f>#REF!-P196</f>
        <v>#REF!</v>
      </c>
      <c r="T196" s="22" t="e">
        <f>#REF!-Q196</f>
        <v>#REF!</v>
      </c>
      <c r="U196" s="18" t="str">
        <f t="shared" si="15"/>
        <v>15 3 03 20100350</v>
      </c>
    </row>
    <row r="197" spans="1:21" s="17" customFormat="1" ht="26.4">
      <c r="A197" s="15"/>
      <c r="B197" s="133" t="s">
        <v>175</v>
      </c>
      <c r="C197" s="134" t="s">
        <v>65</v>
      </c>
      <c r="D197" s="135" t="s">
        <v>12</v>
      </c>
      <c r="E197" s="135" t="s">
        <v>52</v>
      </c>
      <c r="F197" s="135" t="s">
        <v>176</v>
      </c>
      <c r="G197" s="135" t="s">
        <v>10</v>
      </c>
      <c r="H197" s="136">
        <f t="shared" ref="H197:H200" si="28">H198</f>
        <v>2292500</v>
      </c>
      <c r="I197" s="105">
        <f t="shared" si="24"/>
        <v>2292500</v>
      </c>
      <c r="J197" s="16">
        <f t="shared" si="25"/>
        <v>0</v>
      </c>
      <c r="K197" s="22">
        <v>2292.5</v>
      </c>
      <c r="O197" s="22">
        <v>2292.5</v>
      </c>
      <c r="P197" s="22">
        <v>2292.5</v>
      </c>
      <c r="Q197" s="22">
        <v>2292.5</v>
      </c>
      <c r="R197" s="22">
        <f t="shared" si="26"/>
        <v>2290207.5</v>
      </c>
      <c r="S197" s="22" t="e">
        <f>#REF!-P197</f>
        <v>#REF!</v>
      </c>
      <c r="T197" s="22" t="e">
        <f>#REF!-Q197</f>
        <v>#REF!</v>
      </c>
      <c r="U197" s="18" t="str">
        <f t="shared" si="15"/>
        <v>18 0 00 00000000</v>
      </c>
    </row>
    <row r="198" spans="1:21" s="17" customFormat="1" ht="26.4">
      <c r="A198" s="15"/>
      <c r="B198" s="133" t="s">
        <v>177</v>
      </c>
      <c r="C198" s="134" t="s">
        <v>65</v>
      </c>
      <c r="D198" s="135" t="s">
        <v>12</v>
      </c>
      <c r="E198" s="135" t="s">
        <v>52</v>
      </c>
      <c r="F198" s="135" t="s">
        <v>178</v>
      </c>
      <c r="G198" s="135" t="s">
        <v>10</v>
      </c>
      <c r="H198" s="136">
        <f t="shared" si="28"/>
        <v>2292500</v>
      </c>
      <c r="I198" s="105">
        <f t="shared" si="24"/>
        <v>2292500</v>
      </c>
      <c r="J198" s="16">
        <f t="shared" si="25"/>
        <v>0</v>
      </c>
      <c r="K198" s="22">
        <v>2292.5</v>
      </c>
      <c r="O198" s="22">
        <v>2292.5</v>
      </c>
      <c r="P198" s="22">
        <v>2292.5</v>
      </c>
      <c r="Q198" s="22">
        <v>2292.5</v>
      </c>
      <c r="R198" s="22">
        <f t="shared" si="26"/>
        <v>2290207.5</v>
      </c>
      <c r="S198" s="22" t="e">
        <f>#REF!-P198</f>
        <v>#REF!</v>
      </c>
      <c r="T198" s="22" t="e">
        <f>#REF!-Q198</f>
        <v>#REF!</v>
      </c>
      <c r="U198" s="18" t="str">
        <f t="shared" si="15"/>
        <v>18 Б 00 00000000</v>
      </c>
    </row>
    <row r="199" spans="1:21" s="17" customFormat="1" ht="52.8">
      <c r="A199" s="15"/>
      <c r="B199" s="139" t="s">
        <v>179</v>
      </c>
      <c r="C199" s="134" t="s">
        <v>65</v>
      </c>
      <c r="D199" s="135" t="s">
        <v>12</v>
      </c>
      <c r="E199" s="135" t="s">
        <v>52</v>
      </c>
      <c r="F199" s="135" t="s">
        <v>180</v>
      </c>
      <c r="G199" s="135" t="s">
        <v>10</v>
      </c>
      <c r="H199" s="136">
        <f t="shared" si="28"/>
        <v>2292500</v>
      </c>
      <c r="I199" s="105">
        <f t="shared" si="24"/>
        <v>2292500</v>
      </c>
      <c r="J199" s="16">
        <f t="shared" si="25"/>
        <v>0</v>
      </c>
      <c r="K199" s="22">
        <v>2292.5</v>
      </c>
      <c r="O199" s="22">
        <v>2292.5</v>
      </c>
      <c r="P199" s="22">
        <v>2292.5</v>
      </c>
      <c r="Q199" s="22">
        <v>2292.5</v>
      </c>
      <c r="R199" s="22">
        <f t="shared" si="26"/>
        <v>2290207.5</v>
      </c>
      <c r="S199" s="22" t="e">
        <f>#REF!-P199</f>
        <v>#REF!</v>
      </c>
      <c r="T199" s="22" t="e">
        <f>#REF!-Q199</f>
        <v>#REF!</v>
      </c>
      <c r="U199" s="18" t="str">
        <f t="shared" si="15"/>
        <v>18 Б 01 00000000</v>
      </c>
    </row>
    <row r="200" spans="1:21" s="17" customFormat="1" ht="92.4">
      <c r="A200" s="15"/>
      <c r="B200" s="133" t="s">
        <v>181</v>
      </c>
      <c r="C200" s="134" t="s">
        <v>65</v>
      </c>
      <c r="D200" s="135" t="s">
        <v>12</v>
      </c>
      <c r="E200" s="135" t="s">
        <v>52</v>
      </c>
      <c r="F200" s="135" t="s">
        <v>182</v>
      </c>
      <c r="G200" s="135" t="s">
        <v>10</v>
      </c>
      <c r="H200" s="136">
        <f t="shared" si="28"/>
        <v>2292500</v>
      </c>
      <c r="I200" s="105">
        <f t="shared" si="24"/>
        <v>2292500</v>
      </c>
      <c r="J200" s="16">
        <f t="shared" si="25"/>
        <v>0</v>
      </c>
      <c r="K200" s="22">
        <v>2292.5</v>
      </c>
      <c r="O200" s="22">
        <v>2292.5</v>
      </c>
      <c r="P200" s="22">
        <v>2292.5</v>
      </c>
      <c r="Q200" s="22">
        <v>2292.5</v>
      </c>
      <c r="R200" s="22">
        <f t="shared" si="26"/>
        <v>2290207.5</v>
      </c>
      <c r="S200" s="22" t="e">
        <f>#REF!-P200</f>
        <v>#REF!</v>
      </c>
      <c r="T200" s="22" t="e">
        <f>#REF!-Q200</f>
        <v>#REF!</v>
      </c>
      <c r="U200" s="18" t="str">
        <f t="shared" si="15"/>
        <v>18 Б 01 60080000</v>
      </c>
    </row>
    <row r="201" spans="1:21" s="17" customFormat="1" ht="26.4">
      <c r="A201" s="15"/>
      <c r="B201" s="133" t="s">
        <v>183</v>
      </c>
      <c r="C201" s="134" t="s">
        <v>65</v>
      </c>
      <c r="D201" s="135" t="s">
        <v>12</v>
      </c>
      <c r="E201" s="135" t="s">
        <v>52</v>
      </c>
      <c r="F201" s="135" t="s">
        <v>182</v>
      </c>
      <c r="G201" s="135" t="s">
        <v>184</v>
      </c>
      <c r="H201" s="136">
        <f>H202</f>
        <v>2292500</v>
      </c>
      <c r="I201" s="105">
        <f t="shared" si="24"/>
        <v>2292500</v>
      </c>
      <c r="J201" s="16">
        <f t="shared" si="25"/>
        <v>0</v>
      </c>
      <c r="K201" s="22">
        <v>2292.5</v>
      </c>
      <c r="O201" s="22">
        <v>2292.5</v>
      </c>
      <c r="P201" s="22">
        <v>2292.5</v>
      </c>
      <c r="Q201" s="22">
        <v>2292.5</v>
      </c>
      <c r="R201" s="22">
        <f t="shared" si="26"/>
        <v>2290207.5</v>
      </c>
      <c r="S201" s="22" t="e">
        <f>#REF!-P201</f>
        <v>#REF!</v>
      </c>
      <c r="T201" s="22" t="e">
        <f>#REF!-Q201</f>
        <v>#REF!</v>
      </c>
      <c r="U201" s="18" t="str">
        <f t="shared" si="15"/>
        <v>18 Б 01 60080630</v>
      </c>
    </row>
    <row r="202" spans="1:21" s="17" customFormat="1" ht="52.8">
      <c r="A202" s="15"/>
      <c r="B202" s="133" t="s">
        <v>1045</v>
      </c>
      <c r="C202" s="134" t="s">
        <v>65</v>
      </c>
      <c r="D202" s="135" t="s">
        <v>12</v>
      </c>
      <c r="E202" s="135" t="s">
        <v>52</v>
      </c>
      <c r="F202" s="135" t="s">
        <v>182</v>
      </c>
      <c r="G202" s="135" t="s">
        <v>185</v>
      </c>
      <c r="H202" s="136">
        <v>2292500</v>
      </c>
      <c r="I202" s="105"/>
      <c r="J202" s="16"/>
      <c r="K202" s="22"/>
      <c r="O202" s="22"/>
      <c r="P202" s="22"/>
      <c r="Q202" s="22"/>
      <c r="R202" s="22"/>
      <c r="S202" s="22"/>
      <c r="T202" s="22"/>
      <c r="U202" s="18" t="str">
        <f t="shared" si="15"/>
        <v>18 Б 01 60080631</v>
      </c>
    </row>
    <row r="203" spans="1:21" s="17" customFormat="1" ht="15.6">
      <c r="A203" s="15"/>
      <c r="B203" s="139" t="s">
        <v>67</v>
      </c>
      <c r="C203" s="140" t="s">
        <v>65</v>
      </c>
      <c r="D203" s="141" t="s">
        <v>12</v>
      </c>
      <c r="E203" s="141" t="s">
        <v>52</v>
      </c>
      <c r="F203" s="141" t="s">
        <v>68</v>
      </c>
      <c r="G203" s="141" t="s">
        <v>10</v>
      </c>
      <c r="H203" s="136">
        <f>H204</f>
        <v>37338510</v>
      </c>
      <c r="I203" s="105">
        <f>ROUND(K203*1000,2)</f>
        <v>37338510</v>
      </c>
      <c r="J203" s="16">
        <f>H203-I203</f>
        <v>0</v>
      </c>
      <c r="K203" s="22">
        <v>37338.509999999995</v>
      </c>
      <c r="O203" s="22">
        <v>37338.509999999995</v>
      </c>
      <c r="P203" s="22">
        <v>32338.51</v>
      </c>
      <c r="Q203" s="22">
        <v>32338.51</v>
      </c>
      <c r="R203" s="22">
        <f>H203-O203</f>
        <v>37301171.490000002</v>
      </c>
      <c r="S203" s="22" t="e">
        <f>#REF!-P203</f>
        <v>#REF!</v>
      </c>
      <c r="T203" s="22" t="e">
        <f>#REF!-Q203</f>
        <v>#REF!</v>
      </c>
      <c r="U203" s="18" t="str">
        <f t="shared" si="15"/>
        <v>71 0 00 00000000</v>
      </c>
    </row>
    <row r="204" spans="1:21" s="17" customFormat="1" ht="26.4">
      <c r="A204" s="15"/>
      <c r="B204" s="139" t="s">
        <v>75</v>
      </c>
      <c r="C204" s="140" t="s">
        <v>65</v>
      </c>
      <c r="D204" s="141" t="s">
        <v>12</v>
      </c>
      <c r="E204" s="141" t="s">
        <v>52</v>
      </c>
      <c r="F204" s="141" t="s">
        <v>76</v>
      </c>
      <c r="G204" s="141" t="s">
        <v>10</v>
      </c>
      <c r="H204" s="136">
        <f>H205+H216</f>
        <v>37338510</v>
      </c>
      <c r="I204" s="105">
        <f>ROUND(K204*1000,2)</f>
        <v>37338510</v>
      </c>
      <c r="J204" s="16">
        <f>H204-I204</f>
        <v>0</v>
      </c>
      <c r="K204" s="22">
        <v>37338.509999999995</v>
      </c>
      <c r="O204" s="22">
        <v>37338.509999999995</v>
      </c>
      <c r="P204" s="22">
        <v>32338.51</v>
      </c>
      <c r="Q204" s="22">
        <v>32338.51</v>
      </c>
      <c r="R204" s="22">
        <f>H204-O204</f>
        <v>37301171.490000002</v>
      </c>
      <c r="S204" s="22" t="e">
        <f>#REF!-P204</f>
        <v>#REF!</v>
      </c>
      <c r="T204" s="22" t="e">
        <f>#REF!-Q204</f>
        <v>#REF!</v>
      </c>
      <c r="U204" s="18" t="str">
        <f t="shared" ref="U204:U289" si="29">CONCATENATE(F204,G204)</f>
        <v>71 1 00 00000000</v>
      </c>
    </row>
    <row r="205" spans="1:21" s="17" customFormat="1" ht="26.4">
      <c r="A205" s="15"/>
      <c r="B205" s="133" t="s">
        <v>137</v>
      </c>
      <c r="C205" s="134" t="s">
        <v>65</v>
      </c>
      <c r="D205" s="135" t="s">
        <v>12</v>
      </c>
      <c r="E205" s="135" t="s">
        <v>52</v>
      </c>
      <c r="F205" s="135" t="s">
        <v>186</v>
      </c>
      <c r="G205" s="135" t="s">
        <v>10</v>
      </c>
      <c r="H205" s="136">
        <f>H206+H210+H212</f>
        <v>37138510</v>
      </c>
      <c r="I205" s="105">
        <f>ROUND(K205*1000,2)</f>
        <v>37138510</v>
      </c>
      <c r="J205" s="16">
        <f>H205-I205</f>
        <v>0</v>
      </c>
      <c r="K205" s="22">
        <v>37138.509999999995</v>
      </c>
      <c r="O205" s="22">
        <v>37138.509999999995</v>
      </c>
      <c r="P205" s="22">
        <v>32138.51</v>
      </c>
      <c r="Q205" s="22">
        <v>32138.51</v>
      </c>
      <c r="R205" s="22">
        <f>H205-O205</f>
        <v>37101371.490000002</v>
      </c>
      <c r="S205" s="22" t="e">
        <f>#REF!-P205</f>
        <v>#REF!</v>
      </c>
      <c r="T205" s="22" t="e">
        <f>#REF!-Q205</f>
        <v>#REF!</v>
      </c>
      <c r="U205" s="18" t="str">
        <f t="shared" si="29"/>
        <v>71 1 00 11010000</v>
      </c>
    </row>
    <row r="206" spans="1:21" s="17" customFormat="1" ht="15.6">
      <c r="A206" s="15"/>
      <c r="B206" s="143" t="s">
        <v>139</v>
      </c>
      <c r="C206" s="134" t="s">
        <v>65</v>
      </c>
      <c r="D206" s="135" t="s">
        <v>12</v>
      </c>
      <c r="E206" s="135" t="s">
        <v>52</v>
      </c>
      <c r="F206" s="135" t="s">
        <v>186</v>
      </c>
      <c r="G206" s="135" t="s">
        <v>140</v>
      </c>
      <c r="H206" s="136">
        <f>SUM(H207:H209)</f>
        <v>12661960</v>
      </c>
      <c r="I206" s="105">
        <f>ROUND(K206*1000,2)</f>
        <v>12661960</v>
      </c>
      <c r="J206" s="16">
        <f>H206-I206</f>
        <v>0</v>
      </c>
      <c r="K206" s="22">
        <v>12661.96</v>
      </c>
      <c r="O206" s="22">
        <v>12661.96</v>
      </c>
      <c r="P206" s="22">
        <v>12661.96</v>
      </c>
      <c r="Q206" s="22">
        <v>12661.96</v>
      </c>
      <c r="R206" s="22">
        <f>H206-O206</f>
        <v>12649298.039999999</v>
      </c>
      <c r="S206" s="22" t="e">
        <f>#REF!-P206</f>
        <v>#REF!</v>
      </c>
      <c r="T206" s="22" t="e">
        <f>#REF!-Q206</f>
        <v>#REF!</v>
      </c>
      <c r="U206" s="18" t="str">
        <f t="shared" si="29"/>
        <v>71 1 00 11010110</v>
      </c>
    </row>
    <row r="207" spans="1:21" s="26" customFormat="1" ht="15.6">
      <c r="A207" s="23"/>
      <c r="B207" s="137" t="s">
        <v>141</v>
      </c>
      <c r="C207" s="134" t="s">
        <v>65</v>
      </c>
      <c r="D207" s="135" t="s">
        <v>12</v>
      </c>
      <c r="E207" s="135" t="s">
        <v>52</v>
      </c>
      <c r="F207" s="135" t="s">
        <v>186</v>
      </c>
      <c r="G207" s="135" t="s">
        <v>142</v>
      </c>
      <c r="H207" s="136">
        <v>9739070</v>
      </c>
      <c r="I207" s="106"/>
      <c r="J207" s="25"/>
      <c r="K207" s="24"/>
      <c r="O207" s="24"/>
      <c r="P207" s="24"/>
      <c r="Q207" s="24"/>
      <c r="R207" s="24"/>
      <c r="S207" s="24"/>
      <c r="T207" s="24"/>
      <c r="U207" s="27"/>
    </row>
    <row r="208" spans="1:21" s="26" customFormat="1" ht="26.4">
      <c r="A208" s="23"/>
      <c r="B208" s="137" t="s">
        <v>143</v>
      </c>
      <c r="C208" s="134" t="s">
        <v>65</v>
      </c>
      <c r="D208" s="135" t="s">
        <v>12</v>
      </c>
      <c r="E208" s="135" t="s">
        <v>52</v>
      </c>
      <c r="F208" s="135" t="s">
        <v>186</v>
      </c>
      <c r="G208" s="135" t="s">
        <v>144</v>
      </c>
      <c r="H208" s="136">
        <v>55000</v>
      </c>
      <c r="I208" s="106"/>
      <c r="J208" s="25"/>
      <c r="K208" s="24"/>
      <c r="O208" s="24"/>
      <c r="P208" s="24"/>
      <c r="Q208" s="24"/>
      <c r="R208" s="24"/>
      <c r="S208" s="24"/>
      <c r="T208" s="24"/>
      <c r="U208" s="27"/>
    </row>
    <row r="209" spans="1:21" s="26" customFormat="1" ht="39.6">
      <c r="A209" s="23"/>
      <c r="B209" s="137" t="s">
        <v>145</v>
      </c>
      <c r="C209" s="134" t="s">
        <v>65</v>
      </c>
      <c r="D209" s="135" t="s">
        <v>12</v>
      </c>
      <c r="E209" s="135" t="s">
        <v>52</v>
      </c>
      <c r="F209" s="135" t="s">
        <v>186</v>
      </c>
      <c r="G209" s="135" t="s">
        <v>146</v>
      </c>
      <c r="H209" s="136">
        <v>2867890</v>
      </c>
      <c r="I209" s="106"/>
      <c r="J209" s="25"/>
      <c r="K209" s="24"/>
      <c r="O209" s="24"/>
      <c r="P209" s="24"/>
      <c r="Q209" s="24"/>
      <c r="R209" s="24"/>
      <c r="S209" s="24"/>
      <c r="T209" s="24"/>
      <c r="U209" s="27"/>
    </row>
    <row r="210" spans="1:21" s="17" customFormat="1" ht="26.4">
      <c r="A210" s="15"/>
      <c r="B210" s="133" t="s">
        <v>29</v>
      </c>
      <c r="C210" s="134" t="s">
        <v>65</v>
      </c>
      <c r="D210" s="135" t="s">
        <v>12</v>
      </c>
      <c r="E210" s="135" t="s">
        <v>52</v>
      </c>
      <c r="F210" s="135" t="s">
        <v>186</v>
      </c>
      <c r="G210" s="135" t="s">
        <v>30</v>
      </c>
      <c r="H210" s="136">
        <f>H211</f>
        <v>24082020</v>
      </c>
      <c r="I210" s="105">
        <f>ROUND(K210*1000,2)</f>
        <v>24082020</v>
      </c>
      <c r="J210" s="16">
        <f>H210-I210</f>
        <v>0</v>
      </c>
      <c r="K210" s="22">
        <v>24082.02</v>
      </c>
      <c r="O210" s="22">
        <v>24082.02</v>
      </c>
      <c r="P210" s="22">
        <v>19082.02</v>
      </c>
      <c r="Q210" s="22">
        <v>19082.02</v>
      </c>
      <c r="R210" s="22">
        <f>H210-O210</f>
        <v>24057937.98</v>
      </c>
      <c r="S210" s="22" t="e">
        <f>#REF!-P210</f>
        <v>#REF!</v>
      </c>
      <c r="T210" s="22" t="e">
        <f>#REF!-Q210</f>
        <v>#REF!</v>
      </c>
      <c r="U210" s="18" t="str">
        <f t="shared" si="29"/>
        <v>71 1 00 11010240</v>
      </c>
    </row>
    <row r="211" spans="1:21" s="17" customFormat="1" ht="15.6">
      <c r="A211" s="15"/>
      <c r="B211" s="133" t="s">
        <v>31</v>
      </c>
      <c r="C211" s="134" t="s">
        <v>65</v>
      </c>
      <c r="D211" s="135" t="s">
        <v>12</v>
      </c>
      <c r="E211" s="135" t="s">
        <v>52</v>
      </c>
      <c r="F211" s="135" t="s">
        <v>186</v>
      </c>
      <c r="G211" s="135" t="s">
        <v>32</v>
      </c>
      <c r="H211" s="136">
        <v>24082020</v>
      </c>
      <c r="I211" s="105"/>
      <c r="J211" s="16"/>
      <c r="K211" s="22"/>
      <c r="O211" s="22"/>
      <c r="P211" s="22"/>
      <c r="Q211" s="22"/>
      <c r="R211" s="22"/>
      <c r="S211" s="22"/>
      <c r="T211" s="22"/>
      <c r="U211" s="18"/>
    </row>
    <row r="212" spans="1:21" s="17" customFormat="1" ht="15.6">
      <c r="A212" s="15"/>
      <c r="B212" s="133" t="s">
        <v>33</v>
      </c>
      <c r="C212" s="134" t="s">
        <v>65</v>
      </c>
      <c r="D212" s="135" t="s">
        <v>12</v>
      </c>
      <c r="E212" s="135" t="s">
        <v>52</v>
      </c>
      <c r="F212" s="135" t="s">
        <v>186</v>
      </c>
      <c r="G212" s="135" t="s">
        <v>34</v>
      </c>
      <c r="H212" s="136">
        <f>SUM(H213:H215)</f>
        <v>394530</v>
      </c>
      <c r="I212" s="105">
        <f>ROUND(K212*1000,2)</f>
        <v>394530</v>
      </c>
      <c r="J212" s="16">
        <f>H212-I212</f>
        <v>0</v>
      </c>
      <c r="K212" s="22">
        <v>394.53</v>
      </c>
      <c r="O212" s="22">
        <v>394.53</v>
      </c>
      <c r="P212" s="22">
        <v>394.53</v>
      </c>
      <c r="Q212" s="22">
        <v>394.53</v>
      </c>
      <c r="R212" s="22">
        <f>H212-O212</f>
        <v>394135.47</v>
      </c>
      <c r="S212" s="22" t="e">
        <f>#REF!-P212</f>
        <v>#REF!</v>
      </c>
      <c r="T212" s="22" t="e">
        <f>#REF!-Q212</f>
        <v>#REF!</v>
      </c>
      <c r="U212" s="18" t="str">
        <f t="shared" si="29"/>
        <v>71 1 00 11010850</v>
      </c>
    </row>
    <row r="213" spans="1:21" s="26" customFormat="1" ht="15.6">
      <c r="A213" s="23"/>
      <c r="B213" s="137" t="s">
        <v>35</v>
      </c>
      <c r="C213" s="134" t="s">
        <v>65</v>
      </c>
      <c r="D213" s="135" t="s">
        <v>12</v>
      </c>
      <c r="E213" s="135" t="s">
        <v>52</v>
      </c>
      <c r="F213" s="135" t="s">
        <v>186</v>
      </c>
      <c r="G213" s="135" t="s">
        <v>36</v>
      </c>
      <c r="H213" s="136">
        <v>200000</v>
      </c>
      <c r="I213" s="106"/>
      <c r="J213" s="25"/>
      <c r="K213" s="24"/>
      <c r="O213" s="24"/>
      <c r="P213" s="24"/>
      <c r="Q213" s="24"/>
      <c r="R213" s="24"/>
      <c r="S213" s="24"/>
      <c r="T213" s="24"/>
      <c r="U213" s="27"/>
    </row>
    <row r="214" spans="1:21" s="26" customFormat="1" ht="15.6">
      <c r="A214" s="23"/>
      <c r="B214" s="137" t="s">
        <v>37</v>
      </c>
      <c r="C214" s="134" t="s">
        <v>65</v>
      </c>
      <c r="D214" s="135" t="s">
        <v>12</v>
      </c>
      <c r="E214" s="135" t="s">
        <v>52</v>
      </c>
      <c r="F214" s="135" t="s">
        <v>186</v>
      </c>
      <c r="G214" s="135" t="s">
        <v>38</v>
      </c>
      <c r="H214" s="136">
        <v>187530</v>
      </c>
      <c r="I214" s="106"/>
      <c r="J214" s="25"/>
      <c r="K214" s="24"/>
      <c r="O214" s="24"/>
      <c r="P214" s="24"/>
      <c r="Q214" s="24"/>
      <c r="R214" s="24"/>
      <c r="S214" s="24"/>
      <c r="T214" s="24"/>
      <c r="U214" s="27"/>
    </row>
    <row r="215" spans="1:21" s="26" customFormat="1" ht="15.6">
      <c r="A215" s="23"/>
      <c r="B215" s="137" t="s">
        <v>78</v>
      </c>
      <c r="C215" s="134" t="s">
        <v>65</v>
      </c>
      <c r="D215" s="135" t="s">
        <v>12</v>
      </c>
      <c r="E215" s="135" t="s">
        <v>52</v>
      </c>
      <c r="F215" s="135" t="s">
        <v>186</v>
      </c>
      <c r="G215" s="135" t="s">
        <v>79</v>
      </c>
      <c r="H215" s="136">
        <v>7000</v>
      </c>
      <c r="I215" s="106"/>
      <c r="J215" s="25"/>
      <c r="K215" s="24"/>
      <c r="O215" s="24"/>
      <c r="P215" s="24"/>
      <c r="Q215" s="24"/>
      <c r="R215" s="24"/>
      <c r="S215" s="24"/>
      <c r="T215" s="24"/>
      <c r="U215" s="27"/>
    </row>
    <row r="216" spans="1:21" s="17" customFormat="1" ht="26.4">
      <c r="A216" s="15"/>
      <c r="B216" s="139" t="s">
        <v>187</v>
      </c>
      <c r="C216" s="140" t="s">
        <v>65</v>
      </c>
      <c r="D216" s="141" t="s">
        <v>12</v>
      </c>
      <c r="E216" s="141" t="s">
        <v>52</v>
      </c>
      <c r="F216" s="141" t="s">
        <v>188</v>
      </c>
      <c r="G216" s="141" t="s">
        <v>10</v>
      </c>
      <c r="H216" s="136">
        <f>H217</f>
        <v>200000</v>
      </c>
      <c r="I216" s="105">
        <f>ROUND(K216*1000,2)</f>
        <v>200000</v>
      </c>
      <c r="J216" s="16">
        <f>H216-I216</f>
        <v>0</v>
      </c>
      <c r="K216" s="22">
        <v>200</v>
      </c>
      <c r="O216" s="22">
        <v>200</v>
      </c>
      <c r="P216" s="22">
        <v>200</v>
      </c>
      <c r="Q216" s="22">
        <v>200</v>
      </c>
      <c r="R216" s="22">
        <f>H216-O216</f>
        <v>199800</v>
      </c>
      <c r="S216" s="22" t="e">
        <f>#REF!-P216</f>
        <v>#REF!</v>
      </c>
      <c r="T216" s="22" t="e">
        <f>#REF!-Q216</f>
        <v>#REF!</v>
      </c>
      <c r="U216" s="18" t="str">
        <f t="shared" si="29"/>
        <v>71 1 00 20050000</v>
      </c>
    </row>
    <row r="217" spans="1:21" s="17" customFormat="1" ht="15.6">
      <c r="A217" s="15"/>
      <c r="B217" s="133" t="s">
        <v>189</v>
      </c>
      <c r="C217" s="140" t="s">
        <v>65</v>
      </c>
      <c r="D217" s="141" t="s">
        <v>12</v>
      </c>
      <c r="E217" s="141" t="s">
        <v>52</v>
      </c>
      <c r="F217" s="141" t="s">
        <v>188</v>
      </c>
      <c r="G217" s="141" t="s">
        <v>190</v>
      </c>
      <c r="H217" s="136">
        <f>H218</f>
        <v>200000</v>
      </c>
      <c r="I217" s="105">
        <f>ROUND(K217*1000,2)</f>
        <v>200000</v>
      </c>
      <c r="J217" s="16">
        <f>H217-I217</f>
        <v>0</v>
      </c>
      <c r="K217" s="22">
        <v>200</v>
      </c>
      <c r="O217" s="22">
        <v>200</v>
      </c>
      <c r="P217" s="22">
        <v>200</v>
      </c>
      <c r="Q217" s="22">
        <v>200</v>
      </c>
      <c r="R217" s="22">
        <f>H217-O217</f>
        <v>199800</v>
      </c>
      <c r="S217" s="22" t="e">
        <f>#REF!-P217</f>
        <v>#REF!</v>
      </c>
      <c r="T217" s="22" t="e">
        <f>#REF!-Q217</f>
        <v>#REF!</v>
      </c>
      <c r="U217" s="18" t="str">
        <f t="shared" si="29"/>
        <v>71 1 00 20050830</v>
      </c>
    </row>
    <row r="218" spans="1:21" s="17" customFormat="1" ht="26.4">
      <c r="A218" s="15"/>
      <c r="B218" s="139" t="s">
        <v>191</v>
      </c>
      <c r="C218" s="140" t="s">
        <v>65</v>
      </c>
      <c r="D218" s="141" t="s">
        <v>12</v>
      </c>
      <c r="E218" s="141" t="s">
        <v>52</v>
      </c>
      <c r="F218" s="141" t="s">
        <v>188</v>
      </c>
      <c r="G218" s="141" t="s">
        <v>192</v>
      </c>
      <c r="H218" s="136">
        <v>200000</v>
      </c>
      <c r="I218" s="105"/>
      <c r="J218" s="16"/>
      <c r="K218" s="22"/>
      <c r="O218" s="22"/>
      <c r="P218" s="22"/>
      <c r="Q218" s="22"/>
      <c r="R218" s="22"/>
      <c r="S218" s="22"/>
      <c r="T218" s="22"/>
      <c r="U218" s="18"/>
    </row>
    <row r="219" spans="1:21" s="17" customFormat="1" ht="39.6">
      <c r="A219" s="15"/>
      <c r="B219" s="133" t="s">
        <v>88</v>
      </c>
      <c r="C219" s="140" t="s">
        <v>65</v>
      </c>
      <c r="D219" s="141" t="s">
        <v>12</v>
      </c>
      <c r="E219" s="141" t="s">
        <v>52</v>
      </c>
      <c r="F219" s="141" t="s">
        <v>89</v>
      </c>
      <c r="G219" s="141" t="s">
        <v>10</v>
      </c>
      <c r="H219" s="136">
        <f>H220</f>
        <v>7404690</v>
      </c>
      <c r="I219" s="105">
        <f>ROUND(K219*1000,2)</f>
        <v>7404690</v>
      </c>
      <c r="J219" s="16">
        <f>H219-I219</f>
        <v>0</v>
      </c>
      <c r="K219" s="22">
        <v>7404.69</v>
      </c>
      <c r="O219" s="22">
        <v>7404.69</v>
      </c>
      <c r="P219" s="22">
        <v>7404.69</v>
      </c>
      <c r="Q219" s="22">
        <v>7404.69</v>
      </c>
      <c r="R219" s="22">
        <f>H219-O219</f>
        <v>7397285.3099999996</v>
      </c>
      <c r="S219" s="22" t="e">
        <f>#REF!-P219</f>
        <v>#REF!</v>
      </c>
      <c r="T219" s="22" t="e">
        <f>#REF!-Q219</f>
        <v>#REF!</v>
      </c>
      <c r="U219" s="18" t="str">
        <f t="shared" si="29"/>
        <v>98 0 00 00000000</v>
      </c>
    </row>
    <row r="220" spans="1:21" s="17" customFormat="1" ht="15.6">
      <c r="A220" s="15"/>
      <c r="B220" s="133" t="s">
        <v>90</v>
      </c>
      <c r="C220" s="140" t="s">
        <v>65</v>
      </c>
      <c r="D220" s="141" t="s">
        <v>12</v>
      </c>
      <c r="E220" s="141" t="s">
        <v>52</v>
      </c>
      <c r="F220" s="141" t="s">
        <v>91</v>
      </c>
      <c r="G220" s="141" t="s">
        <v>10</v>
      </c>
      <c r="H220" s="136">
        <f t="shared" ref="H220" si="30">H221</f>
        <v>7404690</v>
      </c>
      <c r="I220" s="105">
        <f>ROUND(K220*1000,2)</f>
        <v>7404690</v>
      </c>
      <c r="J220" s="16">
        <f>H220-I220</f>
        <v>0</v>
      </c>
      <c r="K220" s="22">
        <v>7404.69</v>
      </c>
      <c r="O220" s="22">
        <v>7404.69</v>
      </c>
      <c r="P220" s="22">
        <v>7404.69</v>
      </c>
      <c r="Q220" s="22">
        <v>7404.69</v>
      </c>
      <c r="R220" s="22">
        <f>H220-O220</f>
        <v>7397285.3099999996</v>
      </c>
      <c r="S220" s="22" t="e">
        <f>#REF!-P220</f>
        <v>#REF!</v>
      </c>
      <c r="T220" s="22" t="e">
        <f>#REF!-Q220</f>
        <v>#REF!</v>
      </c>
      <c r="U220" s="18" t="str">
        <f t="shared" si="29"/>
        <v>98 1 00 00000000</v>
      </c>
    </row>
    <row r="221" spans="1:21" s="17" customFormat="1" ht="39.6">
      <c r="A221" s="15" t="s">
        <v>81</v>
      </c>
      <c r="B221" s="139" t="s">
        <v>193</v>
      </c>
      <c r="C221" s="140" t="s">
        <v>65</v>
      </c>
      <c r="D221" s="141" t="s">
        <v>12</v>
      </c>
      <c r="E221" s="141" t="s">
        <v>52</v>
      </c>
      <c r="F221" s="141" t="s">
        <v>194</v>
      </c>
      <c r="G221" s="141" t="s">
        <v>10</v>
      </c>
      <c r="H221" s="136">
        <f>SUM(H222:H222)</f>
        <v>7404690</v>
      </c>
      <c r="I221" s="105">
        <f>ROUND(K221*1000,2)</f>
        <v>7404690</v>
      </c>
      <c r="J221" s="16">
        <f>H221-I221</f>
        <v>0</v>
      </c>
      <c r="K221" s="22">
        <v>7404.69</v>
      </c>
      <c r="O221" s="22">
        <v>7404.69</v>
      </c>
      <c r="P221" s="22">
        <v>7404.69</v>
      </c>
      <c r="Q221" s="22">
        <v>7404.69</v>
      </c>
      <c r="R221" s="22">
        <f>H221-O221</f>
        <v>7397285.3099999996</v>
      </c>
      <c r="S221" s="22" t="e">
        <f>#REF!-P221</f>
        <v>#REF!</v>
      </c>
      <c r="T221" s="22" t="e">
        <f>#REF!-Q221</f>
        <v>#REF!</v>
      </c>
      <c r="U221" s="18" t="str">
        <f t="shared" si="29"/>
        <v>98 1 00 76610000</v>
      </c>
    </row>
    <row r="222" spans="1:21" s="17" customFormat="1" ht="26.4">
      <c r="A222" s="15"/>
      <c r="B222" s="137" t="s">
        <v>21</v>
      </c>
      <c r="C222" s="140" t="s">
        <v>65</v>
      </c>
      <c r="D222" s="141" t="s">
        <v>12</v>
      </c>
      <c r="E222" s="141" t="s">
        <v>52</v>
      </c>
      <c r="F222" s="141" t="s">
        <v>194</v>
      </c>
      <c r="G222" s="141" t="s">
        <v>22</v>
      </c>
      <c r="H222" s="136">
        <f>SUM(H223:H224)</f>
        <v>7404690</v>
      </c>
      <c r="I222" s="105">
        <f>ROUND(K222*1000,2)</f>
        <v>7404690</v>
      </c>
      <c r="J222" s="16">
        <f>H222-I222</f>
        <v>0</v>
      </c>
      <c r="K222" s="22">
        <v>7404.69</v>
      </c>
      <c r="O222" s="22">
        <v>7404.69</v>
      </c>
      <c r="P222" s="22">
        <v>7404.69</v>
      </c>
      <c r="Q222" s="22">
        <v>7404.69</v>
      </c>
      <c r="R222" s="22">
        <f>H222-O222</f>
        <v>7397285.3099999996</v>
      </c>
      <c r="S222" s="22" t="e">
        <f>#REF!-P222</f>
        <v>#REF!</v>
      </c>
      <c r="T222" s="22" t="e">
        <f>#REF!-Q222</f>
        <v>#REF!</v>
      </c>
      <c r="U222" s="18" t="str">
        <f t="shared" si="29"/>
        <v>98 1 00 76610120</v>
      </c>
    </row>
    <row r="223" spans="1:21" s="26" customFormat="1" ht="15.6">
      <c r="A223" s="23"/>
      <c r="B223" s="137" t="s">
        <v>41</v>
      </c>
      <c r="C223" s="140" t="s">
        <v>65</v>
      </c>
      <c r="D223" s="141" t="s">
        <v>12</v>
      </c>
      <c r="E223" s="141" t="s">
        <v>52</v>
      </c>
      <c r="F223" s="141" t="s">
        <v>194</v>
      </c>
      <c r="G223" s="135" t="s">
        <v>42</v>
      </c>
      <c r="H223" s="136">
        <v>5687160</v>
      </c>
      <c r="I223" s="106"/>
      <c r="J223" s="25"/>
      <c r="K223" s="24"/>
      <c r="O223" s="24"/>
      <c r="P223" s="24"/>
      <c r="Q223" s="24"/>
      <c r="R223" s="24"/>
      <c r="S223" s="24"/>
      <c r="T223" s="24"/>
      <c r="U223" s="27"/>
    </row>
    <row r="224" spans="1:21" s="26" customFormat="1" ht="39.6">
      <c r="A224" s="23"/>
      <c r="B224" s="137" t="s">
        <v>27</v>
      </c>
      <c r="C224" s="140" t="s">
        <v>65</v>
      </c>
      <c r="D224" s="141" t="s">
        <v>12</v>
      </c>
      <c r="E224" s="141" t="s">
        <v>52</v>
      </c>
      <c r="F224" s="141" t="s">
        <v>194</v>
      </c>
      <c r="G224" s="135" t="s">
        <v>28</v>
      </c>
      <c r="H224" s="136">
        <v>1717530</v>
      </c>
      <c r="I224" s="106"/>
      <c r="J224" s="25"/>
      <c r="K224" s="24"/>
      <c r="O224" s="24"/>
      <c r="P224" s="24"/>
      <c r="Q224" s="24"/>
      <c r="R224" s="24"/>
      <c r="S224" s="24"/>
      <c r="T224" s="24"/>
      <c r="U224" s="27"/>
    </row>
    <row r="225" spans="1:21" s="17" customFormat="1" ht="15.6">
      <c r="A225" s="15"/>
      <c r="B225" s="126" t="s">
        <v>195</v>
      </c>
      <c r="C225" s="127" t="s">
        <v>65</v>
      </c>
      <c r="D225" s="128" t="s">
        <v>74</v>
      </c>
      <c r="E225" s="128" t="s">
        <v>8</v>
      </c>
      <c r="F225" s="128" t="s">
        <v>9</v>
      </c>
      <c r="G225" s="128" t="s">
        <v>10</v>
      </c>
      <c r="H225" s="77">
        <f t="shared" ref="H225:H226" si="31">H226</f>
        <v>11547500</v>
      </c>
      <c r="I225" s="79">
        <f t="shared" ref="I225:I231" si="32">ROUND(K225*1000,2)</f>
        <v>11547500</v>
      </c>
      <c r="J225" s="16">
        <f t="shared" ref="J225:J231" si="33">H225-I225</f>
        <v>0</v>
      </c>
      <c r="K225" s="19">
        <v>11547.5</v>
      </c>
      <c r="O225" s="19">
        <v>11547.5</v>
      </c>
      <c r="P225" s="19">
        <v>11547.5</v>
      </c>
      <c r="Q225" s="19">
        <v>11547.5</v>
      </c>
      <c r="R225" s="19">
        <f t="shared" ref="R225:R231" si="34">H225-O225</f>
        <v>11535952.5</v>
      </c>
      <c r="S225" s="19" t="e">
        <f>#REF!-P225</f>
        <v>#REF!</v>
      </c>
      <c r="T225" s="19" t="e">
        <f>#REF!-Q225</f>
        <v>#REF!</v>
      </c>
      <c r="U225" s="18" t="str">
        <f t="shared" si="29"/>
        <v>00 0 00 00000000</v>
      </c>
    </row>
    <row r="226" spans="1:21" s="17" customFormat="1" ht="15.6">
      <c r="A226" s="15"/>
      <c r="B226" s="129" t="s">
        <v>196</v>
      </c>
      <c r="C226" s="130" t="s">
        <v>65</v>
      </c>
      <c r="D226" s="131" t="s">
        <v>74</v>
      </c>
      <c r="E226" s="131" t="s">
        <v>58</v>
      </c>
      <c r="F226" s="131" t="s">
        <v>9</v>
      </c>
      <c r="G226" s="131" t="s">
        <v>10</v>
      </c>
      <c r="H226" s="132">
        <f t="shared" si="31"/>
        <v>11547500</v>
      </c>
      <c r="I226" s="104">
        <f t="shared" si="32"/>
        <v>11547500</v>
      </c>
      <c r="J226" s="16">
        <f t="shared" si="33"/>
        <v>0</v>
      </c>
      <c r="K226" s="20">
        <v>11547.5</v>
      </c>
      <c r="O226" s="20">
        <v>11547.5</v>
      </c>
      <c r="P226" s="20">
        <v>11547.5</v>
      </c>
      <c r="Q226" s="20">
        <v>11547.5</v>
      </c>
      <c r="R226" s="20">
        <f t="shared" si="34"/>
        <v>11535952.5</v>
      </c>
      <c r="S226" s="20" t="e">
        <f>#REF!-P226</f>
        <v>#REF!</v>
      </c>
      <c r="T226" s="20" t="e">
        <f>#REF!-Q226</f>
        <v>#REF!</v>
      </c>
      <c r="U226" s="18" t="str">
        <f t="shared" si="29"/>
        <v>00 0 00 00000000</v>
      </c>
    </row>
    <row r="227" spans="1:21" s="17" customFormat="1" ht="26.4">
      <c r="A227" s="15"/>
      <c r="B227" s="139" t="s">
        <v>95</v>
      </c>
      <c r="C227" s="134" t="s">
        <v>65</v>
      </c>
      <c r="D227" s="135" t="s">
        <v>74</v>
      </c>
      <c r="E227" s="135" t="s">
        <v>58</v>
      </c>
      <c r="F227" s="135" t="s">
        <v>96</v>
      </c>
      <c r="G227" s="135" t="s">
        <v>10</v>
      </c>
      <c r="H227" s="136">
        <f>H228+H244</f>
        <v>11547500</v>
      </c>
      <c r="I227" s="105">
        <f t="shared" si="32"/>
        <v>11547500</v>
      </c>
      <c r="J227" s="16">
        <f t="shared" si="33"/>
        <v>0</v>
      </c>
      <c r="K227" s="22">
        <v>11547.5</v>
      </c>
      <c r="O227" s="22">
        <v>11547.5</v>
      </c>
      <c r="P227" s="22">
        <v>11547.5</v>
      </c>
      <c r="Q227" s="22">
        <v>11547.5</v>
      </c>
      <c r="R227" s="22">
        <f t="shared" si="34"/>
        <v>11535952.5</v>
      </c>
      <c r="S227" s="22" t="e">
        <f>#REF!-P227</f>
        <v>#REF!</v>
      </c>
      <c r="T227" s="22" t="e">
        <f>#REF!-Q227</f>
        <v>#REF!</v>
      </c>
      <c r="U227" s="18" t="str">
        <f t="shared" si="29"/>
        <v>12 0 00 00000000</v>
      </c>
    </row>
    <row r="228" spans="1:21" s="17" customFormat="1" ht="26.4">
      <c r="A228" s="15"/>
      <c r="B228" s="139" t="s">
        <v>197</v>
      </c>
      <c r="C228" s="134" t="s">
        <v>65</v>
      </c>
      <c r="D228" s="135" t="s">
        <v>74</v>
      </c>
      <c r="E228" s="135" t="s">
        <v>58</v>
      </c>
      <c r="F228" s="135" t="s">
        <v>198</v>
      </c>
      <c r="G228" s="135" t="s">
        <v>10</v>
      </c>
      <c r="H228" s="136">
        <f>H229+H234+H240</f>
        <v>8210000</v>
      </c>
      <c r="I228" s="105">
        <f t="shared" si="32"/>
        <v>8210000</v>
      </c>
      <c r="J228" s="16">
        <f t="shared" si="33"/>
        <v>0</v>
      </c>
      <c r="K228" s="22">
        <v>8210</v>
      </c>
      <c r="O228" s="22">
        <v>8210</v>
      </c>
      <c r="P228" s="22">
        <v>8210</v>
      </c>
      <c r="Q228" s="22">
        <v>8210</v>
      </c>
      <c r="R228" s="22">
        <f t="shared" si="34"/>
        <v>8201790</v>
      </c>
      <c r="S228" s="22" t="e">
        <f>#REF!-P228</f>
        <v>#REF!</v>
      </c>
      <c r="T228" s="22" t="e">
        <f>#REF!-Q228</f>
        <v>#REF!</v>
      </c>
      <c r="U228" s="18" t="str">
        <f t="shared" si="29"/>
        <v>12 1 00 00000000</v>
      </c>
    </row>
    <row r="229" spans="1:21" s="17" customFormat="1" ht="26.4">
      <c r="A229" s="15"/>
      <c r="B229" s="139" t="s">
        <v>199</v>
      </c>
      <c r="C229" s="134" t="s">
        <v>65</v>
      </c>
      <c r="D229" s="135" t="s">
        <v>74</v>
      </c>
      <c r="E229" s="135" t="s">
        <v>58</v>
      </c>
      <c r="F229" s="135" t="s">
        <v>200</v>
      </c>
      <c r="G229" s="135" t="s">
        <v>10</v>
      </c>
      <c r="H229" s="136">
        <f t="shared" ref="H229:H230" si="35">H230</f>
        <v>5000000</v>
      </c>
      <c r="I229" s="105">
        <f t="shared" si="32"/>
        <v>5000000</v>
      </c>
      <c r="J229" s="16">
        <f t="shared" si="33"/>
        <v>0</v>
      </c>
      <c r="K229" s="22">
        <v>5000</v>
      </c>
      <c r="O229" s="22">
        <v>5000</v>
      </c>
      <c r="P229" s="22">
        <v>5000</v>
      </c>
      <c r="Q229" s="22">
        <v>5000</v>
      </c>
      <c r="R229" s="22">
        <f t="shared" si="34"/>
        <v>4995000</v>
      </c>
      <c r="S229" s="22" t="e">
        <f>#REF!-P229</f>
        <v>#REF!</v>
      </c>
      <c r="T229" s="22" t="e">
        <f>#REF!-Q229</f>
        <v>#REF!</v>
      </c>
      <c r="U229" s="18" t="str">
        <f t="shared" si="29"/>
        <v>12 1 01 00000000</v>
      </c>
    </row>
    <row r="230" spans="1:21" s="17" customFormat="1" ht="39.6">
      <c r="A230" s="15"/>
      <c r="B230" s="139" t="s">
        <v>201</v>
      </c>
      <c r="C230" s="134" t="s">
        <v>65</v>
      </c>
      <c r="D230" s="135" t="s">
        <v>74</v>
      </c>
      <c r="E230" s="135" t="s">
        <v>58</v>
      </c>
      <c r="F230" s="135" t="s">
        <v>202</v>
      </c>
      <c r="G230" s="135" t="s">
        <v>10</v>
      </c>
      <c r="H230" s="136">
        <f t="shared" si="35"/>
        <v>5000000</v>
      </c>
      <c r="I230" s="105">
        <f t="shared" si="32"/>
        <v>5000000</v>
      </c>
      <c r="J230" s="16">
        <f t="shared" si="33"/>
        <v>0</v>
      </c>
      <c r="K230" s="22">
        <v>5000</v>
      </c>
      <c r="O230" s="22">
        <v>5000</v>
      </c>
      <c r="P230" s="22">
        <v>5000</v>
      </c>
      <c r="Q230" s="22">
        <v>5000</v>
      </c>
      <c r="R230" s="22">
        <f t="shared" si="34"/>
        <v>4995000</v>
      </c>
      <c r="S230" s="22" t="e">
        <f>#REF!-P230</f>
        <v>#REF!</v>
      </c>
      <c r="T230" s="22" t="e">
        <f>#REF!-Q230</f>
        <v>#REF!</v>
      </c>
      <c r="U230" s="18" t="str">
        <f t="shared" si="29"/>
        <v>12 1 01 60130000</v>
      </c>
    </row>
    <row r="231" spans="1:21" s="17" customFormat="1" ht="39.6">
      <c r="A231" s="15"/>
      <c r="B231" s="139" t="s">
        <v>203</v>
      </c>
      <c r="C231" s="134" t="s">
        <v>65</v>
      </c>
      <c r="D231" s="135" t="s">
        <v>74</v>
      </c>
      <c r="E231" s="135" t="s">
        <v>58</v>
      </c>
      <c r="F231" s="135" t="s">
        <v>202</v>
      </c>
      <c r="G231" s="135" t="s">
        <v>204</v>
      </c>
      <c r="H231" s="136">
        <f>SUM(H232:H233)</f>
        <v>5000000</v>
      </c>
      <c r="I231" s="105">
        <f t="shared" si="32"/>
        <v>5000000</v>
      </c>
      <c r="J231" s="16">
        <f t="shared" si="33"/>
        <v>0</v>
      </c>
      <c r="K231" s="22">
        <v>5000</v>
      </c>
      <c r="O231" s="22">
        <v>5000</v>
      </c>
      <c r="P231" s="22">
        <v>5000</v>
      </c>
      <c r="Q231" s="22">
        <v>5000</v>
      </c>
      <c r="R231" s="22">
        <f t="shared" si="34"/>
        <v>4995000</v>
      </c>
      <c r="S231" s="22" t="e">
        <f>#REF!-P231</f>
        <v>#REF!</v>
      </c>
      <c r="T231" s="22" t="e">
        <f>#REF!-Q231</f>
        <v>#REF!</v>
      </c>
      <c r="U231" s="18" t="str">
        <f t="shared" si="29"/>
        <v>12 1 01 60130810</v>
      </c>
    </row>
    <row r="232" spans="1:21" s="26" customFormat="1" ht="52.8">
      <c r="A232" s="23"/>
      <c r="B232" s="137" t="s">
        <v>205</v>
      </c>
      <c r="C232" s="134" t="s">
        <v>65</v>
      </c>
      <c r="D232" s="135" t="s">
        <v>74</v>
      </c>
      <c r="E232" s="135" t="s">
        <v>58</v>
      </c>
      <c r="F232" s="135" t="s">
        <v>202</v>
      </c>
      <c r="G232" s="135" t="s">
        <v>206</v>
      </c>
      <c r="H232" s="136">
        <v>3000000</v>
      </c>
      <c r="I232" s="106"/>
      <c r="J232" s="25"/>
      <c r="K232" s="24"/>
      <c r="O232" s="24"/>
      <c r="P232" s="24"/>
      <c r="Q232" s="24"/>
      <c r="R232" s="24"/>
      <c r="S232" s="24"/>
      <c r="T232" s="24"/>
      <c r="U232" s="27"/>
    </row>
    <row r="233" spans="1:21" s="26" customFormat="1" ht="79.2">
      <c r="A233" s="23"/>
      <c r="B233" s="137" t="s">
        <v>207</v>
      </c>
      <c r="C233" s="134" t="s">
        <v>65</v>
      </c>
      <c r="D233" s="135" t="s">
        <v>74</v>
      </c>
      <c r="E233" s="135" t="s">
        <v>58</v>
      </c>
      <c r="F233" s="135" t="s">
        <v>202</v>
      </c>
      <c r="G233" s="135" t="s">
        <v>208</v>
      </c>
      <c r="H233" s="136">
        <v>2000000</v>
      </c>
      <c r="I233" s="106"/>
      <c r="J233" s="25"/>
      <c r="K233" s="24"/>
      <c r="O233" s="24"/>
      <c r="P233" s="24"/>
      <c r="Q233" s="24"/>
      <c r="R233" s="24"/>
      <c r="S233" s="24"/>
      <c r="T233" s="24"/>
      <c r="U233" s="27"/>
    </row>
    <row r="234" spans="1:21" s="17" customFormat="1" ht="39.6">
      <c r="A234" s="15"/>
      <c r="B234" s="139" t="s">
        <v>209</v>
      </c>
      <c r="C234" s="134" t="s">
        <v>65</v>
      </c>
      <c r="D234" s="135" t="s">
        <v>74</v>
      </c>
      <c r="E234" s="135" t="s">
        <v>58</v>
      </c>
      <c r="F234" s="135" t="s">
        <v>210</v>
      </c>
      <c r="G234" s="135" t="s">
        <v>10</v>
      </c>
      <c r="H234" s="136">
        <f t="shared" ref="H234" si="36">H235</f>
        <v>2550000</v>
      </c>
      <c r="I234" s="105">
        <f>ROUND(K234*1000,2)</f>
        <v>2550000</v>
      </c>
      <c r="J234" s="16">
        <f>H234-I234</f>
        <v>0</v>
      </c>
      <c r="K234" s="22">
        <v>2550</v>
      </c>
      <c r="O234" s="22">
        <v>2550</v>
      </c>
      <c r="P234" s="22">
        <v>2550</v>
      </c>
      <c r="Q234" s="22">
        <v>2550</v>
      </c>
      <c r="R234" s="22">
        <f>H234-O234</f>
        <v>2547450</v>
      </c>
      <c r="S234" s="22" t="e">
        <f>#REF!-P234</f>
        <v>#REF!</v>
      </c>
      <c r="T234" s="22" t="e">
        <f>#REF!-Q234</f>
        <v>#REF!</v>
      </c>
      <c r="U234" s="18" t="str">
        <f t="shared" si="29"/>
        <v>12 1 02 00000000</v>
      </c>
    </row>
    <row r="235" spans="1:21" s="17" customFormat="1" ht="39.6">
      <c r="A235" s="15"/>
      <c r="B235" s="139" t="s">
        <v>211</v>
      </c>
      <c r="C235" s="134" t="s">
        <v>65</v>
      </c>
      <c r="D235" s="135" t="s">
        <v>74</v>
      </c>
      <c r="E235" s="135" t="s">
        <v>58</v>
      </c>
      <c r="F235" s="135" t="s">
        <v>212</v>
      </c>
      <c r="G235" s="135" t="s">
        <v>10</v>
      </c>
      <c r="H235" s="136">
        <f>H236+H238</f>
        <v>2550000</v>
      </c>
      <c r="I235" s="105">
        <f>ROUND(K235*1000,2)</f>
        <v>2550000</v>
      </c>
      <c r="J235" s="16">
        <f>H235-I235</f>
        <v>0</v>
      </c>
      <c r="K235" s="22">
        <v>2550</v>
      </c>
      <c r="O235" s="22">
        <v>2550</v>
      </c>
      <c r="P235" s="22">
        <v>2550</v>
      </c>
      <c r="Q235" s="22">
        <v>2550</v>
      </c>
      <c r="R235" s="22">
        <f>H235-O235</f>
        <v>2547450</v>
      </c>
      <c r="S235" s="22" t="e">
        <f>#REF!-P235</f>
        <v>#REF!</v>
      </c>
      <c r="T235" s="22" t="e">
        <f>#REF!-Q235</f>
        <v>#REF!</v>
      </c>
      <c r="U235" s="18" t="str">
        <f t="shared" si="29"/>
        <v>12 1 02 20480000</v>
      </c>
    </row>
    <row r="236" spans="1:21" s="17" customFormat="1" ht="26.4">
      <c r="A236" s="15"/>
      <c r="B236" s="133" t="s">
        <v>29</v>
      </c>
      <c r="C236" s="134" t="s">
        <v>65</v>
      </c>
      <c r="D236" s="135" t="s">
        <v>74</v>
      </c>
      <c r="E236" s="135" t="s">
        <v>58</v>
      </c>
      <c r="F236" s="135" t="s">
        <v>212</v>
      </c>
      <c r="G236" s="135" t="s">
        <v>30</v>
      </c>
      <c r="H236" s="136">
        <f>H237</f>
        <v>150000</v>
      </c>
      <c r="I236" s="105">
        <f>ROUND(K236*1000,2)</f>
        <v>150000</v>
      </c>
      <c r="J236" s="16">
        <f>H236-I236</f>
        <v>0</v>
      </c>
      <c r="K236" s="22">
        <v>150</v>
      </c>
      <c r="O236" s="22">
        <v>150</v>
      </c>
      <c r="P236" s="22">
        <v>150</v>
      </c>
      <c r="Q236" s="22">
        <v>150</v>
      </c>
      <c r="R236" s="22">
        <f>H236-O236</f>
        <v>149850</v>
      </c>
      <c r="S236" s="22" t="e">
        <f>#REF!-P236</f>
        <v>#REF!</v>
      </c>
      <c r="T236" s="22" t="e">
        <f>#REF!-Q236</f>
        <v>#REF!</v>
      </c>
      <c r="U236" s="18" t="str">
        <f t="shared" si="29"/>
        <v>12 1 02 20480240</v>
      </c>
    </row>
    <row r="237" spans="1:21" s="17" customFormat="1" ht="15.6">
      <c r="A237" s="15"/>
      <c r="B237" s="133" t="s">
        <v>31</v>
      </c>
      <c r="C237" s="134" t="s">
        <v>65</v>
      </c>
      <c r="D237" s="135" t="s">
        <v>74</v>
      </c>
      <c r="E237" s="135" t="s">
        <v>58</v>
      </c>
      <c r="F237" s="135" t="s">
        <v>212</v>
      </c>
      <c r="G237" s="135" t="s">
        <v>32</v>
      </c>
      <c r="H237" s="136">
        <v>150000</v>
      </c>
      <c r="I237" s="105"/>
      <c r="J237" s="16"/>
      <c r="K237" s="22"/>
      <c r="O237" s="22"/>
      <c r="P237" s="22"/>
      <c r="Q237" s="22"/>
      <c r="R237" s="22"/>
      <c r="S237" s="22"/>
      <c r="T237" s="22"/>
      <c r="U237" s="18"/>
    </row>
    <row r="238" spans="1:21" s="17" customFormat="1" ht="26.4">
      <c r="A238" s="15"/>
      <c r="B238" s="148" t="s">
        <v>183</v>
      </c>
      <c r="C238" s="134" t="s">
        <v>65</v>
      </c>
      <c r="D238" s="135" t="s">
        <v>74</v>
      </c>
      <c r="E238" s="135" t="s">
        <v>58</v>
      </c>
      <c r="F238" s="135" t="s">
        <v>212</v>
      </c>
      <c r="G238" s="135" t="s">
        <v>184</v>
      </c>
      <c r="H238" s="136">
        <f>H239</f>
        <v>2400000</v>
      </c>
      <c r="I238" s="105">
        <f>ROUND(K238*1000,2)</f>
        <v>2400000</v>
      </c>
      <c r="J238" s="16">
        <f>H238-I238</f>
        <v>0</v>
      </c>
      <c r="K238" s="22">
        <v>2400</v>
      </c>
      <c r="O238" s="22">
        <v>2400</v>
      </c>
      <c r="P238" s="22">
        <v>2400</v>
      </c>
      <c r="Q238" s="22">
        <v>2400</v>
      </c>
      <c r="R238" s="22">
        <f>H238-O238</f>
        <v>2397600</v>
      </c>
      <c r="S238" s="22" t="e">
        <f>#REF!-P238</f>
        <v>#REF!</v>
      </c>
      <c r="T238" s="22" t="e">
        <f>#REF!-Q238</f>
        <v>#REF!</v>
      </c>
      <c r="U238" s="18" t="str">
        <f t="shared" si="29"/>
        <v>12 1 02 20480630</v>
      </c>
    </row>
    <row r="239" spans="1:21" s="17" customFormat="1" ht="39.6">
      <c r="A239" s="15"/>
      <c r="B239" s="133" t="s">
        <v>213</v>
      </c>
      <c r="C239" s="134" t="s">
        <v>65</v>
      </c>
      <c r="D239" s="135" t="s">
        <v>74</v>
      </c>
      <c r="E239" s="135" t="s">
        <v>58</v>
      </c>
      <c r="F239" s="135" t="s">
        <v>212</v>
      </c>
      <c r="G239" s="135" t="s">
        <v>214</v>
      </c>
      <c r="H239" s="136">
        <v>2400000</v>
      </c>
      <c r="I239" s="105"/>
      <c r="J239" s="16"/>
      <c r="K239" s="22"/>
      <c r="O239" s="22"/>
      <c r="P239" s="22"/>
      <c r="Q239" s="22"/>
      <c r="R239" s="22"/>
      <c r="S239" s="22"/>
      <c r="T239" s="22"/>
      <c r="U239" s="18" t="str">
        <f t="shared" si="29"/>
        <v>12 1 02 20480634</v>
      </c>
    </row>
    <row r="240" spans="1:21" s="17" customFormat="1" ht="39.6">
      <c r="A240" s="15"/>
      <c r="B240" s="139" t="s">
        <v>215</v>
      </c>
      <c r="C240" s="134" t="s">
        <v>65</v>
      </c>
      <c r="D240" s="135" t="s">
        <v>74</v>
      </c>
      <c r="E240" s="135" t="s">
        <v>58</v>
      </c>
      <c r="F240" s="135" t="s">
        <v>216</v>
      </c>
      <c r="G240" s="135" t="s">
        <v>10</v>
      </c>
      <c r="H240" s="136">
        <f t="shared" ref="H240:H241" si="37">H241</f>
        <v>660000</v>
      </c>
      <c r="I240" s="105">
        <f>ROUND(K240*1000,2)</f>
        <v>660000</v>
      </c>
      <c r="J240" s="16">
        <f>H240-I240</f>
        <v>0</v>
      </c>
      <c r="K240" s="22">
        <v>660</v>
      </c>
      <c r="O240" s="22">
        <v>660</v>
      </c>
      <c r="P240" s="22">
        <v>660</v>
      </c>
      <c r="Q240" s="22">
        <v>660</v>
      </c>
      <c r="R240" s="22">
        <f>H240-O240</f>
        <v>659340</v>
      </c>
      <c r="S240" s="22" t="e">
        <f>#REF!-P240</f>
        <v>#REF!</v>
      </c>
      <c r="T240" s="22" t="e">
        <f>#REF!-Q240</f>
        <v>#REF!</v>
      </c>
      <c r="U240" s="18" t="str">
        <f t="shared" si="29"/>
        <v>12 1 03 00000000</v>
      </c>
    </row>
    <row r="241" spans="1:21" s="17" customFormat="1" ht="39.6">
      <c r="A241" s="15"/>
      <c r="B241" s="139" t="s">
        <v>211</v>
      </c>
      <c r="C241" s="134" t="s">
        <v>65</v>
      </c>
      <c r="D241" s="135" t="s">
        <v>74</v>
      </c>
      <c r="E241" s="135" t="s">
        <v>58</v>
      </c>
      <c r="F241" s="135" t="s">
        <v>217</v>
      </c>
      <c r="G241" s="135" t="s">
        <v>10</v>
      </c>
      <c r="H241" s="136">
        <f t="shared" si="37"/>
        <v>660000</v>
      </c>
      <c r="I241" s="105">
        <f>ROUND(K241*1000,2)</f>
        <v>660000</v>
      </c>
      <c r="J241" s="16">
        <f>H241-I241</f>
        <v>0</v>
      </c>
      <c r="K241" s="22">
        <v>660</v>
      </c>
      <c r="O241" s="22">
        <v>660</v>
      </c>
      <c r="P241" s="22">
        <v>660</v>
      </c>
      <c r="Q241" s="22">
        <v>660</v>
      </c>
      <c r="R241" s="22">
        <f>H241-O241</f>
        <v>659340</v>
      </c>
      <c r="S241" s="22" t="e">
        <f>#REF!-P241</f>
        <v>#REF!</v>
      </c>
      <c r="T241" s="22" t="e">
        <f>#REF!-Q241</f>
        <v>#REF!</v>
      </c>
      <c r="U241" s="18" t="str">
        <f t="shared" si="29"/>
        <v>12 1 03 20480000</v>
      </c>
    </row>
    <row r="242" spans="1:21" s="17" customFormat="1" ht="26.4">
      <c r="A242" s="15"/>
      <c r="B242" s="133" t="s">
        <v>29</v>
      </c>
      <c r="C242" s="134" t="s">
        <v>65</v>
      </c>
      <c r="D242" s="135" t="s">
        <v>74</v>
      </c>
      <c r="E242" s="135" t="s">
        <v>58</v>
      </c>
      <c r="F242" s="135" t="s">
        <v>217</v>
      </c>
      <c r="G242" s="135" t="s">
        <v>30</v>
      </c>
      <c r="H242" s="136">
        <f>H243</f>
        <v>660000</v>
      </c>
      <c r="I242" s="105">
        <f>ROUND(K242*1000,2)</f>
        <v>660000</v>
      </c>
      <c r="J242" s="16">
        <f>H242-I242</f>
        <v>0</v>
      </c>
      <c r="K242" s="22">
        <v>660</v>
      </c>
      <c r="O242" s="22">
        <v>660</v>
      </c>
      <c r="P242" s="22">
        <v>660</v>
      </c>
      <c r="Q242" s="22">
        <v>660</v>
      </c>
      <c r="R242" s="22">
        <f>H242-O242</f>
        <v>659340</v>
      </c>
      <c r="S242" s="22" t="e">
        <f>#REF!-P242</f>
        <v>#REF!</v>
      </c>
      <c r="T242" s="22" t="e">
        <f>#REF!-Q242</f>
        <v>#REF!</v>
      </c>
      <c r="U242" s="18" t="str">
        <f t="shared" si="29"/>
        <v>12 1 03 20480240</v>
      </c>
    </row>
    <row r="243" spans="1:21" s="17" customFormat="1" ht="15.6">
      <c r="A243" s="15"/>
      <c r="B243" s="133" t="s">
        <v>31</v>
      </c>
      <c r="C243" s="134" t="s">
        <v>65</v>
      </c>
      <c r="D243" s="135" t="s">
        <v>74</v>
      </c>
      <c r="E243" s="135" t="s">
        <v>58</v>
      </c>
      <c r="F243" s="135" t="s">
        <v>217</v>
      </c>
      <c r="G243" s="135" t="s">
        <v>32</v>
      </c>
      <c r="H243" s="136">
        <v>660000</v>
      </c>
      <c r="I243" s="105"/>
      <c r="J243" s="16"/>
      <c r="K243" s="22"/>
      <c r="O243" s="22"/>
      <c r="P243" s="22"/>
      <c r="Q243" s="22"/>
      <c r="R243" s="22"/>
      <c r="S243" s="22"/>
      <c r="T243" s="22"/>
      <c r="U243" s="18" t="str">
        <f t="shared" si="29"/>
        <v>12 1 03 20480244</v>
      </c>
    </row>
    <row r="244" spans="1:21" s="17" customFormat="1" ht="26.4">
      <c r="A244" s="15"/>
      <c r="B244" s="133" t="s">
        <v>97</v>
      </c>
      <c r="C244" s="134" t="s">
        <v>65</v>
      </c>
      <c r="D244" s="135" t="s">
        <v>74</v>
      </c>
      <c r="E244" s="135" t="s">
        <v>58</v>
      </c>
      <c r="F244" s="135" t="s">
        <v>98</v>
      </c>
      <c r="G244" s="135" t="s">
        <v>10</v>
      </c>
      <c r="H244" s="136">
        <f>H249+H245</f>
        <v>3337500</v>
      </c>
      <c r="I244" s="105">
        <f>ROUND(K244*1000,2)</f>
        <v>3337500</v>
      </c>
      <c r="J244" s="16">
        <f>H244-I244</f>
        <v>0</v>
      </c>
      <c r="K244" s="22">
        <v>3337.5</v>
      </c>
      <c r="O244" s="22">
        <v>3337.5</v>
      </c>
      <c r="P244" s="22">
        <v>3337.5</v>
      </c>
      <c r="Q244" s="22">
        <v>3337.5</v>
      </c>
      <c r="R244" s="22">
        <f>H244-O244</f>
        <v>3334162.5</v>
      </c>
      <c r="S244" s="22" t="e">
        <f>#REF!-P244</f>
        <v>#REF!</v>
      </c>
      <c r="T244" s="22" t="e">
        <f>#REF!-Q244</f>
        <v>#REF!</v>
      </c>
      <c r="U244" s="18" t="str">
        <f t="shared" si="29"/>
        <v>12 2 00 00000000</v>
      </c>
    </row>
    <row r="245" spans="1:21" s="17" customFormat="1" ht="26.4">
      <c r="A245" s="15"/>
      <c r="B245" s="139" t="s">
        <v>218</v>
      </c>
      <c r="C245" s="134" t="s">
        <v>65</v>
      </c>
      <c r="D245" s="135" t="s">
        <v>74</v>
      </c>
      <c r="E245" s="135" t="s">
        <v>58</v>
      </c>
      <c r="F245" s="135" t="s">
        <v>219</v>
      </c>
      <c r="G245" s="135" t="s">
        <v>10</v>
      </c>
      <c r="H245" s="136">
        <f>H246</f>
        <v>1150000</v>
      </c>
      <c r="I245" s="105">
        <f>ROUND(K245*1000,2)</f>
        <v>1150000</v>
      </c>
      <c r="J245" s="16">
        <f>H245-I245</f>
        <v>0</v>
      </c>
      <c r="K245" s="22">
        <v>1150</v>
      </c>
      <c r="O245" s="22">
        <v>1150</v>
      </c>
      <c r="P245" s="22">
        <v>1150</v>
      </c>
      <c r="Q245" s="22">
        <v>1150</v>
      </c>
      <c r="R245" s="22">
        <f>H245-O245</f>
        <v>1148850</v>
      </c>
      <c r="S245" s="22" t="e">
        <f>#REF!-P245</f>
        <v>#REF!</v>
      </c>
      <c r="T245" s="22" t="e">
        <f>#REF!-Q245</f>
        <v>#REF!</v>
      </c>
      <c r="U245" s="18" t="str">
        <f t="shared" si="29"/>
        <v>12 2 01 00000000</v>
      </c>
    </row>
    <row r="246" spans="1:21" s="17" customFormat="1" ht="26.4">
      <c r="A246" s="15"/>
      <c r="B246" s="139" t="s">
        <v>220</v>
      </c>
      <c r="C246" s="134" t="s">
        <v>65</v>
      </c>
      <c r="D246" s="135" t="s">
        <v>74</v>
      </c>
      <c r="E246" s="135" t="s">
        <v>58</v>
      </c>
      <c r="F246" s="135" t="s">
        <v>221</v>
      </c>
      <c r="G246" s="135" t="s">
        <v>10</v>
      </c>
      <c r="H246" s="136">
        <f>H247</f>
        <v>1150000</v>
      </c>
      <c r="I246" s="105">
        <f>ROUND(K246*1000,2)</f>
        <v>1150000</v>
      </c>
      <c r="J246" s="16">
        <f>H246-I246</f>
        <v>0</v>
      </c>
      <c r="K246" s="22">
        <v>1150</v>
      </c>
      <c r="O246" s="22">
        <v>1150</v>
      </c>
      <c r="P246" s="22">
        <v>1150</v>
      </c>
      <c r="Q246" s="22">
        <v>1150</v>
      </c>
      <c r="R246" s="22">
        <f>H246-O246</f>
        <v>1148850</v>
      </c>
      <c r="S246" s="22" t="e">
        <f>#REF!-P246</f>
        <v>#REF!</v>
      </c>
      <c r="T246" s="22" t="e">
        <f>#REF!-Q246</f>
        <v>#REF!</v>
      </c>
      <c r="U246" s="18" t="str">
        <f t="shared" si="29"/>
        <v>12 2 01 20650000</v>
      </c>
    </row>
    <row r="247" spans="1:21" s="17" customFormat="1" ht="26.4">
      <c r="A247" s="15"/>
      <c r="B247" s="133" t="s">
        <v>29</v>
      </c>
      <c r="C247" s="134" t="s">
        <v>65</v>
      </c>
      <c r="D247" s="135" t="s">
        <v>74</v>
      </c>
      <c r="E247" s="135" t="s">
        <v>58</v>
      </c>
      <c r="F247" s="135" t="s">
        <v>221</v>
      </c>
      <c r="G247" s="135" t="s">
        <v>30</v>
      </c>
      <c r="H247" s="136">
        <f>H248</f>
        <v>1150000</v>
      </c>
      <c r="I247" s="105">
        <f>ROUND(K247*1000,2)</f>
        <v>1150000</v>
      </c>
      <c r="J247" s="16">
        <f>H247-I247</f>
        <v>0</v>
      </c>
      <c r="K247" s="22">
        <v>1150</v>
      </c>
      <c r="O247" s="22">
        <v>1150</v>
      </c>
      <c r="P247" s="22">
        <v>1150</v>
      </c>
      <c r="Q247" s="22">
        <v>1150</v>
      </c>
      <c r="R247" s="22">
        <f>H247-O247</f>
        <v>1148850</v>
      </c>
      <c r="S247" s="22" t="e">
        <f>#REF!-P247</f>
        <v>#REF!</v>
      </c>
      <c r="T247" s="22" t="e">
        <f>#REF!-Q247</f>
        <v>#REF!</v>
      </c>
      <c r="U247" s="18" t="str">
        <f t="shared" si="29"/>
        <v>12 2 01 20650240</v>
      </c>
    </row>
    <row r="248" spans="1:21" s="17" customFormat="1" ht="15.6">
      <c r="A248" s="15"/>
      <c r="B248" s="133" t="s">
        <v>31</v>
      </c>
      <c r="C248" s="134" t="s">
        <v>65</v>
      </c>
      <c r="D248" s="135" t="s">
        <v>74</v>
      </c>
      <c r="E248" s="135" t="s">
        <v>58</v>
      </c>
      <c r="F248" s="135" t="s">
        <v>221</v>
      </c>
      <c r="G248" s="135" t="s">
        <v>32</v>
      </c>
      <c r="H248" s="136">
        <v>1150000</v>
      </c>
      <c r="I248" s="105"/>
      <c r="J248" s="16"/>
      <c r="K248" s="22"/>
      <c r="O248" s="22"/>
      <c r="P248" s="22"/>
      <c r="Q248" s="22"/>
      <c r="R248" s="22"/>
      <c r="S248" s="22"/>
      <c r="T248" s="22"/>
      <c r="U248" s="18" t="str">
        <f t="shared" si="29"/>
        <v>12 2 01 20650244</v>
      </c>
    </row>
    <row r="249" spans="1:21" s="17" customFormat="1" ht="26.4">
      <c r="A249" s="15"/>
      <c r="B249" s="133" t="s">
        <v>222</v>
      </c>
      <c r="C249" s="134" t="s">
        <v>65</v>
      </c>
      <c r="D249" s="135" t="s">
        <v>74</v>
      </c>
      <c r="E249" s="135" t="s">
        <v>58</v>
      </c>
      <c r="F249" s="135" t="s">
        <v>223</v>
      </c>
      <c r="G249" s="135" t="s">
        <v>10</v>
      </c>
      <c r="H249" s="136">
        <f t="shared" ref="H249" si="38">H250</f>
        <v>2187500</v>
      </c>
      <c r="I249" s="105">
        <f>ROUND(K249*1000,2)</f>
        <v>2187500</v>
      </c>
      <c r="J249" s="16">
        <f>H249-I249</f>
        <v>0</v>
      </c>
      <c r="K249" s="22">
        <v>2187.5</v>
      </c>
      <c r="O249" s="22">
        <v>2187.5</v>
      </c>
      <c r="P249" s="22">
        <v>2187.5</v>
      </c>
      <c r="Q249" s="22">
        <v>2187.5</v>
      </c>
      <c r="R249" s="22">
        <f>H249-O249</f>
        <v>2185312.5</v>
      </c>
      <c r="S249" s="22" t="e">
        <f>#REF!-P249</f>
        <v>#REF!</v>
      </c>
      <c r="T249" s="22" t="e">
        <f>#REF!-Q249</f>
        <v>#REF!</v>
      </c>
      <c r="U249" s="18" t="str">
        <f t="shared" si="29"/>
        <v>12 2 02 00000000</v>
      </c>
    </row>
    <row r="250" spans="1:21" s="17" customFormat="1" ht="39.6">
      <c r="A250" s="15"/>
      <c r="B250" s="139" t="s">
        <v>224</v>
      </c>
      <c r="C250" s="134" t="s">
        <v>65</v>
      </c>
      <c r="D250" s="135" t="s">
        <v>74</v>
      </c>
      <c r="E250" s="135" t="s">
        <v>58</v>
      </c>
      <c r="F250" s="135" t="s">
        <v>225</v>
      </c>
      <c r="G250" s="135" t="s">
        <v>10</v>
      </c>
      <c r="H250" s="136">
        <f>H251+H253</f>
        <v>2187500</v>
      </c>
      <c r="I250" s="105">
        <f>ROUND(K250*1000,2)</f>
        <v>2187500</v>
      </c>
      <c r="J250" s="16">
        <f>H250-I250</f>
        <v>0</v>
      </c>
      <c r="K250" s="22">
        <v>2187.5</v>
      </c>
      <c r="O250" s="22">
        <v>2187.5</v>
      </c>
      <c r="P250" s="22">
        <v>2187.5</v>
      </c>
      <c r="Q250" s="22">
        <v>2187.5</v>
      </c>
      <c r="R250" s="22">
        <f>H250-O250</f>
        <v>2185312.5</v>
      </c>
      <c r="S250" s="22" t="e">
        <f>#REF!-P250</f>
        <v>#REF!</v>
      </c>
      <c r="T250" s="22" t="e">
        <f>#REF!-Q250</f>
        <v>#REF!</v>
      </c>
      <c r="U250" s="18" t="str">
        <f t="shared" si="29"/>
        <v>12 2 02 20640000</v>
      </c>
    </row>
    <row r="251" spans="1:21" s="17" customFormat="1" ht="26.4">
      <c r="A251" s="15"/>
      <c r="B251" s="133" t="s">
        <v>29</v>
      </c>
      <c r="C251" s="134" t="s">
        <v>65</v>
      </c>
      <c r="D251" s="135" t="s">
        <v>74</v>
      </c>
      <c r="E251" s="135" t="s">
        <v>58</v>
      </c>
      <c r="F251" s="135" t="s">
        <v>225</v>
      </c>
      <c r="G251" s="135" t="s">
        <v>30</v>
      </c>
      <c r="H251" s="136">
        <f>H252</f>
        <v>2087500</v>
      </c>
      <c r="I251" s="105">
        <f>ROUND(K251*1000,2)</f>
        <v>2087500</v>
      </c>
      <c r="J251" s="16">
        <f>H251-I251</f>
        <v>0</v>
      </c>
      <c r="K251" s="22">
        <v>2087.5</v>
      </c>
      <c r="O251" s="22">
        <v>2087.5</v>
      </c>
      <c r="P251" s="22">
        <v>2087.5</v>
      </c>
      <c r="Q251" s="22">
        <v>2087.5</v>
      </c>
      <c r="R251" s="22">
        <f>H251-O251</f>
        <v>2085412.5</v>
      </c>
      <c r="S251" s="22" t="e">
        <f>#REF!-P251</f>
        <v>#REF!</v>
      </c>
      <c r="T251" s="22" t="e">
        <f>#REF!-Q251</f>
        <v>#REF!</v>
      </c>
      <c r="U251" s="18" t="str">
        <f t="shared" si="29"/>
        <v>12 2 02 20640240</v>
      </c>
    </row>
    <row r="252" spans="1:21" s="17" customFormat="1" ht="15.6">
      <c r="A252" s="15"/>
      <c r="B252" s="133" t="s">
        <v>31</v>
      </c>
      <c r="C252" s="134" t="s">
        <v>65</v>
      </c>
      <c r="D252" s="135" t="s">
        <v>74</v>
      </c>
      <c r="E252" s="135" t="s">
        <v>58</v>
      </c>
      <c r="F252" s="135" t="s">
        <v>225</v>
      </c>
      <c r="G252" s="135" t="s">
        <v>32</v>
      </c>
      <c r="H252" s="136">
        <v>2087500</v>
      </c>
      <c r="I252" s="105"/>
      <c r="J252" s="16"/>
      <c r="K252" s="22"/>
      <c r="O252" s="22"/>
      <c r="P252" s="22"/>
      <c r="Q252" s="22"/>
      <c r="R252" s="22"/>
      <c r="S252" s="22"/>
      <c r="T252" s="22"/>
      <c r="U252" s="18" t="str">
        <f t="shared" si="29"/>
        <v>12 2 02 20640244</v>
      </c>
    </row>
    <row r="253" spans="1:21" s="17" customFormat="1" ht="39.6">
      <c r="A253" s="15"/>
      <c r="B253" s="133" t="s">
        <v>203</v>
      </c>
      <c r="C253" s="134" t="s">
        <v>65</v>
      </c>
      <c r="D253" s="135" t="s">
        <v>74</v>
      </c>
      <c r="E253" s="135" t="s">
        <v>58</v>
      </c>
      <c r="F253" s="135" t="s">
        <v>225</v>
      </c>
      <c r="G253" s="135" t="s">
        <v>204</v>
      </c>
      <c r="H253" s="136">
        <f>H254</f>
        <v>100000</v>
      </c>
      <c r="I253" s="105">
        <f>ROUND(K253*1000,2)</f>
        <v>100000</v>
      </c>
      <c r="J253" s="16">
        <f>H253-I253</f>
        <v>0</v>
      </c>
      <c r="K253" s="22">
        <v>100</v>
      </c>
      <c r="O253" s="22">
        <v>100</v>
      </c>
      <c r="P253" s="22">
        <v>100</v>
      </c>
      <c r="Q253" s="22">
        <v>100</v>
      </c>
      <c r="R253" s="22">
        <f>H253-O253</f>
        <v>99900</v>
      </c>
      <c r="S253" s="22" t="e">
        <f>#REF!-P253</f>
        <v>#REF!</v>
      </c>
      <c r="T253" s="22" t="e">
        <f>#REF!-Q253</f>
        <v>#REF!</v>
      </c>
      <c r="U253" s="18" t="str">
        <f t="shared" si="29"/>
        <v>12 2 02 20640810</v>
      </c>
    </row>
    <row r="254" spans="1:21" s="26" customFormat="1" ht="79.2">
      <c r="A254" s="23"/>
      <c r="B254" s="137" t="s">
        <v>226</v>
      </c>
      <c r="C254" s="134" t="s">
        <v>65</v>
      </c>
      <c r="D254" s="135" t="s">
        <v>74</v>
      </c>
      <c r="E254" s="135" t="s">
        <v>58</v>
      </c>
      <c r="F254" s="135" t="s">
        <v>225</v>
      </c>
      <c r="G254" s="135" t="s">
        <v>227</v>
      </c>
      <c r="H254" s="136">
        <v>100000</v>
      </c>
      <c r="I254" s="106"/>
      <c r="J254" s="25"/>
      <c r="K254" s="24"/>
      <c r="O254" s="24"/>
      <c r="P254" s="24"/>
      <c r="Q254" s="24"/>
      <c r="R254" s="24"/>
      <c r="S254" s="24"/>
      <c r="T254" s="24"/>
      <c r="U254" s="27" t="str">
        <f t="shared" si="29"/>
        <v>12 2 02 20640813</v>
      </c>
    </row>
    <row r="255" spans="1:21" s="17" customFormat="1" ht="15.6">
      <c r="A255" s="15"/>
      <c r="B255" s="126" t="s">
        <v>228</v>
      </c>
      <c r="C255" s="127" t="s">
        <v>65</v>
      </c>
      <c r="D255" s="128" t="s">
        <v>229</v>
      </c>
      <c r="E255" s="128" t="s">
        <v>8</v>
      </c>
      <c r="F255" s="128" t="s">
        <v>9</v>
      </c>
      <c r="G255" s="128" t="s">
        <v>10</v>
      </c>
      <c r="H255" s="77">
        <f t="shared" ref="H255:H260" si="39">H256</f>
        <v>160000</v>
      </c>
      <c r="I255" s="79">
        <f t="shared" ref="I255:I261" si="40">ROUND(K255*1000,2)</f>
        <v>160000</v>
      </c>
      <c r="J255" s="16">
        <f t="shared" ref="J255:J261" si="41">H255-I255</f>
        <v>0</v>
      </c>
      <c r="K255" s="19">
        <v>160</v>
      </c>
      <c r="O255" s="19">
        <v>160</v>
      </c>
      <c r="P255" s="19">
        <v>160</v>
      </c>
      <c r="Q255" s="19">
        <v>160</v>
      </c>
      <c r="R255" s="19">
        <f t="shared" ref="R255:R261" si="42">H255-O255</f>
        <v>159840</v>
      </c>
      <c r="S255" s="19" t="e">
        <f>#REF!-P255</f>
        <v>#REF!</v>
      </c>
      <c r="T255" s="19" t="e">
        <f>#REF!-Q255</f>
        <v>#REF!</v>
      </c>
      <c r="U255" s="18" t="str">
        <f t="shared" si="29"/>
        <v>00 0 00 00000000</v>
      </c>
    </row>
    <row r="256" spans="1:21" s="17" customFormat="1" ht="26.4">
      <c r="A256" s="15"/>
      <c r="B256" s="129" t="s">
        <v>230</v>
      </c>
      <c r="C256" s="130" t="s">
        <v>65</v>
      </c>
      <c r="D256" s="131" t="s">
        <v>229</v>
      </c>
      <c r="E256" s="131" t="s">
        <v>87</v>
      </c>
      <c r="F256" s="131" t="s">
        <v>9</v>
      </c>
      <c r="G256" s="131" t="s">
        <v>10</v>
      </c>
      <c r="H256" s="132">
        <f t="shared" si="39"/>
        <v>160000</v>
      </c>
      <c r="I256" s="104">
        <f t="shared" si="40"/>
        <v>160000</v>
      </c>
      <c r="J256" s="16">
        <f t="shared" si="41"/>
        <v>0</v>
      </c>
      <c r="K256" s="20">
        <v>160</v>
      </c>
      <c r="O256" s="20">
        <v>160</v>
      </c>
      <c r="P256" s="20">
        <v>160</v>
      </c>
      <c r="Q256" s="20">
        <v>160</v>
      </c>
      <c r="R256" s="20">
        <f t="shared" si="42"/>
        <v>159840</v>
      </c>
      <c r="S256" s="20" t="e">
        <f>#REF!-P256</f>
        <v>#REF!</v>
      </c>
      <c r="T256" s="20" t="e">
        <f>#REF!-Q256</f>
        <v>#REF!</v>
      </c>
      <c r="U256" s="18" t="str">
        <f t="shared" si="29"/>
        <v>00 0 00 00000000</v>
      </c>
    </row>
    <row r="257" spans="1:21" s="17" customFormat="1" ht="26.4">
      <c r="A257" s="15"/>
      <c r="B257" s="139" t="s">
        <v>104</v>
      </c>
      <c r="C257" s="134" t="s">
        <v>65</v>
      </c>
      <c r="D257" s="135" t="s">
        <v>229</v>
      </c>
      <c r="E257" s="135" t="s">
        <v>87</v>
      </c>
      <c r="F257" s="135" t="s">
        <v>105</v>
      </c>
      <c r="G257" s="135" t="s">
        <v>10</v>
      </c>
      <c r="H257" s="136">
        <f t="shared" si="39"/>
        <v>160000</v>
      </c>
      <c r="I257" s="105">
        <f t="shared" si="40"/>
        <v>160000</v>
      </c>
      <c r="J257" s="16">
        <f t="shared" si="41"/>
        <v>0</v>
      </c>
      <c r="K257" s="22">
        <v>160</v>
      </c>
      <c r="O257" s="22">
        <v>160</v>
      </c>
      <c r="P257" s="22">
        <v>160</v>
      </c>
      <c r="Q257" s="22">
        <v>160</v>
      </c>
      <c r="R257" s="22">
        <f t="shared" si="42"/>
        <v>159840</v>
      </c>
      <c r="S257" s="22" t="e">
        <f>#REF!-P257</f>
        <v>#REF!</v>
      </c>
      <c r="T257" s="22" t="e">
        <f>#REF!-Q257</f>
        <v>#REF!</v>
      </c>
      <c r="U257" s="18" t="str">
        <f t="shared" si="29"/>
        <v>13 0 00 00000000</v>
      </c>
    </row>
    <row r="258" spans="1:21" s="17" customFormat="1" ht="26.4">
      <c r="A258" s="15"/>
      <c r="B258" s="139" t="s">
        <v>231</v>
      </c>
      <c r="C258" s="134" t="s">
        <v>65</v>
      </c>
      <c r="D258" s="135" t="s">
        <v>229</v>
      </c>
      <c r="E258" s="135" t="s">
        <v>87</v>
      </c>
      <c r="F258" s="135" t="s">
        <v>232</v>
      </c>
      <c r="G258" s="135" t="s">
        <v>10</v>
      </c>
      <c r="H258" s="136">
        <f t="shared" si="39"/>
        <v>160000</v>
      </c>
      <c r="I258" s="105">
        <f t="shared" si="40"/>
        <v>160000</v>
      </c>
      <c r="J258" s="16">
        <f t="shared" si="41"/>
        <v>0</v>
      </c>
      <c r="K258" s="22">
        <v>160</v>
      </c>
      <c r="O258" s="22">
        <v>160</v>
      </c>
      <c r="P258" s="22">
        <v>160</v>
      </c>
      <c r="Q258" s="22">
        <v>160</v>
      </c>
      <c r="R258" s="22">
        <f t="shared" si="42"/>
        <v>159840</v>
      </c>
      <c r="S258" s="22" t="e">
        <f>#REF!-P258</f>
        <v>#REF!</v>
      </c>
      <c r="T258" s="22" t="e">
        <f>#REF!-Q258</f>
        <v>#REF!</v>
      </c>
      <c r="U258" s="18" t="str">
        <f t="shared" si="29"/>
        <v>13 1 00 00000000</v>
      </c>
    </row>
    <row r="259" spans="1:21" s="17" customFormat="1" ht="39.6">
      <c r="A259" s="15"/>
      <c r="B259" s="139" t="s">
        <v>233</v>
      </c>
      <c r="C259" s="134" t="s">
        <v>65</v>
      </c>
      <c r="D259" s="135" t="s">
        <v>229</v>
      </c>
      <c r="E259" s="135" t="s">
        <v>87</v>
      </c>
      <c r="F259" s="135" t="s">
        <v>234</v>
      </c>
      <c r="G259" s="135" t="s">
        <v>10</v>
      </c>
      <c r="H259" s="136">
        <f t="shared" si="39"/>
        <v>160000</v>
      </c>
      <c r="I259" s="105">
        <f t="shared" si="40"/>
        <v>160000</v>
      </c>
      <c r="J259" s="16">
        <f t="shared" si="41"/>
        <v>0</v>
      </c>
      <c r="K259" s="22">
        <v>160</v>
      </c>
      <c r="O259" s="22">
        <v>160</v>
      </c>
      <c r="P259" s="22">
        <v>160</v>
      </c>
      <c r="Q259" s="22">
        <v>160</v>
      </c>
      <c r="R259" s="22">
        <f t="shared" si="42"/>
        <v>159840</v>
      </c>
      <c r="S259" s="22" t="e">
        <f>#REF!-P259</f>
        <v>#REF!</v>
      </c>
      <c r="T259" s="22" t="e">
        <f>#REF!-Q259</f>
        <v>#REF!</v>
      </c>
      <c r="U259" s="18" t="str">
        <f t="shared" si="29"/>
        <v>13 1 01 00000000</v>
      </c>
    </row>
    <row r="260" spans="1:21" s="17" customFormat="1" ht="39.6">
      <c r="A260" s="15"/>
      <c r="B260" s="139" t="s">
        <v>235</v>
      </c>
      <c r="C260" s="134" t="s">
        <v>65</v>
      </c>
      <c r="D260" s="135" t="s">
        <v>229</v>
      </c>
      <c r="E260" s="135" t="s">
        <v>87</v>
      </c>
      <c r="F260" s="135" t="s">
        <v>236</v>
      </c>
      <c r="G260" s="135" t="s">
        <v>10</v>
      </c>
      <c r="H260" s="136">
        <f t="shared" si="39"/>
        <v>160000</v>
      </c>
      <c r="I260" s="105">
        <f t="shared" si="40"/>
        <v>160000</v>
      </c>
      <c r="J260" s="16">
        <f t="shared" si="41"/>
        <v>0</v>
      </c>
      <c r="K260" s="22">
        <v>160</v>
      </c>
      <c r="O260" s="22">
        <v>160</v>
      </c>
      <c r="P260" s="22">
        <v>160</v>
      </c>
      <c r="Q260" s="22">
        <v>160</v>
      </c>
      <c r="R260" s="22">
        <f t="shared" si="42"/>
        <v>159840</v>
      </c>
      <c r="S260" s="22" t="e">
        <f>#REF!-P260</f>
        <v>#REF!</v>
      </c>
      <c r="T260" s="22" t="e">
        <f>#REF!-Q260</f>
        <v>#REF!</v>
      </c>
      <c r="U260" s="18" t="str">
        <f t="shared" si="29"/>
        <v>13 1 01 20450000</v>
      </c>
    </row>
    <row r="261" spans="1:21" s="17" customFormat="1" ht="26.4">
      <c r="A261" s="15"/>
      <c r="B261" s="133" t="s">
        <v>29</v>
      </c>
      <c r="C261" s="134" t="s">
        <v>65</v>
      </c>
      <c r="D261" s="135" t="s">
        <v>229</v>
      </c>
      <c r="E261" s="135" t="s">
        <v>87</v>
      </c>
      <c r="F261" s="135" t="s">
        <v>236</v>
      </c>
      <c r="G261" s="135" t="s">
        <v>30</v>
      </c>
      <c r="H261" s="136">
        <f>H262</f>
        <v>160000</v>
      </c>
      <c r="I261" s="105">
        <f t="shared" si="40"/>
        <v>160000</v>
      </c>
      <c r="J261" s="16">
        <f t="shared" si="41"/>
        <v>0</v>
      </c>
      <c r="K261" s="22">
        <v>160</v>
      </c>
      <c r="O261" s="22">
        <v>160</v>
      </c>
      <c r="P261" s="22">
        <v>160</v>
      </c>
      <c r="Q261" s="22">
        <v>160</v>
      </c>
      <c r="R261" s="22">
        <f t="shared" si="42"/>
        <v>159840</v>
      </c>
      <c r="S261" s="22" t="e">
        <f>#REF!-P261</f>
        <v>#REF!</v>
      </c>
      <c r="T261" s="22" t="e">
        <f>#REF!-Q261</f>
        <v>#REF!</v>
      </c>
      <c r="U261" s="18" t="str">
        <f t="shared" si="29"/>
        <v>13 1 01 20450240</v>
      </c>
    </row>
    <row r="262" spans="1:21" s="17" customFormat="1" ht="15.6">
      <c r="A262" s="15"/>
      <c r="B262" s="133" t="s">
        <v>31</v>
      </c>
      <c r="C262" s="134" t="s">
        <v>65</v>
      </c>
      <c r="D262" s="135" t="s">
        <v>229</v>
      </c>
      <c r="E262" s="135" t="s">
        <v>87</v>
      </c>
      <c r="F262" s="135" t="s">
        <v>236</v>
      </c>
      <c r="G262" s="135" t="s">
        <v>32</v>
      </c>
      <c r="H262" s="136">
        <v>160000</v>
      </c>
      <c r="I262" s="105"/>
      <c r="J262" s="16"/>
      <c r="K262" s="22"/>
      <c r="O262" s="22"/>
      <c r="P262" s="22"/>
      <c r="Q262" s="22"/>
      <c r="R262" s="22"/>
      <c r="S262" s="22"/>
      <c r="T262" s="22"/>
      <c r="U262" s="18" t="str">
        <f t="shared" si="29"/>
        <v>13 1 01 20450244</v>
      </c>
    </row>
    <row r="263" spans="1:21" s="17" customFormat="1" ht="15.6">
      <c r="A263" s="15"/>
      <c r="B263" s="126" t="s">
        <v>237</v>
      </c>
      <c r="C263" s="127" t="s">
        <v>65</v>
      </c>
      <c r="D263" s="128" t="s">
        <v>238</v>
      </c>
      <c r="E263" s="128" t="s">
        <v>8</v>
      </c>
      <c r="F263" s="128" t="s">
        <v>9</v>
      </c>
      <c r="G263" s="128" t="s">
        <v>10</v>
      </c>
      <c r="H263" s="77">
        <f t="shared" ref="H263:H267" si="43">H264</f>
        <v>1911000</v>
      </c>
      <c r="I263" s="79">
        <f t="shared" ref="I263:I269" si="44">ROUND(K263*1000,2)</f>
        <v>1911000</v>
      </c>
      <c r="J263" s="16">
        <f t="shared" ref="J263:J269" si="45">H263-I263</f>
        <v>0</v>
      </c>
      <c r="K263" s="19">
        <v>1911</v>
      </c>
      <c r="O263" s="19">
        <v>1911</v>
      </c>
      <c r="P263" s="19">
        <v>1911</v>
      </c>
      <c r="Q263" s="19">
        <v>1911</v>
      </c>
      <c r="R263" s="19">
        <f t="shared" ref="R263:R269" si="46">H263-O263</f>
        <v>1909089</v>
      </c>
      <c r="S263" s="19" t="e">
        <f>#REF!-P263</f>
        <v>#REF!</v>
      </c>
      <c r="T263" s="19" t="e">
        <f>#REF!-Q263</f>
        <v>#REF!</v>
      </c>
      <c r="U263" s="18" t="str">
        <f t="shared" si="29"/>
        <v>00 0 00 00000000</v>
      </c>
    </row>
    <row r="264" spans="1:21" s="17" customFormat="1" ht="15.6">
      <c r="A264" s="15"/>
      <c r="B264" s="129" t="s">
        <v>239</v>
      </c>
      <c r="C264" s="130" t="s">
        <v>65</v>
      </c>
      <c r="D264" s="131" t="s">
        <v>238</v>
      </c>
      <c r="E264" s="131" t="s">
        <v>12</v>
      </c>
      <c r="F264" s="131" t="s">
        <v>9</v>
      </c>
      <c r="G264" s="131" t="s">
        <v>10</v>
      </c>
      <c r="H264" s="132">
        <f t="shared" si="43"/>
        <v>1911000</v>
      </c>
      <c r="I264" s="104">
        <f t="shared" si="44"/>
        <v>1911000</v>
      </c>
      <c r="J264" s="16">
        <f t="shared" si="45"/>
        <v>0</v>
      </c>
      <c r="K264" s="20">
        <v>1911</v>
      </c>
      <c r="O264" s="20">
        <v>1911</v>
      </c>
      <c r="P264" s="20">
        <v>1911</v>
      </c>
      <c r="Q264" s="20">
        <v>1911</v>
      </c>
      <c r="R264" s="20">
        <f t="shared" si="46"/>
        <v>1909089</v>
      </c>
      <c r="S264" s="20" t="e">
        <f>#REF!-P264</f>
        <v>#REF!</v>
      </c>
      <c r="T264" s="20" t="e">
        <f>#REF!-Q264</f>
        <v>#REF!</v>
      </c>
      <c r="U264" s="18" t="str">
        <f t="shared" si="29"/>
        <v>00 0 00 00000000</v>
      </c>
    </row>
    <row r="265" spans="1:21" s="17" customFormat="1" ht="15.6">
      <c r="A265" s="15"/>
      <c r="B265" s="133" t="s">
        <v>240</v>
      </c>
      <c r="C265" s="134" t="s">
        <v>65</v>
      </c>
      <c r="D265" s="135" t="s">
        <v>238</v>
      </c>
      <c r="E265" s="135" t="s">
        <v>12</v>
      </c>
      <c r="F265" s="135" t="s">
        <v>241</v>
      </c>
      <c r="G265" s="135" t="s">
        <v>10</v>
      </c>
      <c r="H265" s="136">
        <f t="shared" si="43"/>
        <v>1911000</v>
      </c>
      <c r="I265" s="105">
        <f t="shared" si="44"/>
        <v>1911000</v>
      </c>
      <c r="J265" s="16">
        <f t="shared" si="45"/>
        <v>0</v>
      </c>
      <c r="K265" s="22">
        <v>1911</v>
      </c>
      <c r="O265" s="22">
        <v>1911</v>
      </c>
      <c r="P265" s="22">
        <v>1911</v>
      </c>
      <c r="Q265" s="22">
        <v>1911</v>
      </c>
      <c r="R265" s="22">
        <f t="shared" si="46"/>
        <v>1909089</v>
      </c>
      <c r="S265" s="22" t="e">
        <f>#REF!-P265</f>
        <v>#REF!</v>
      </c>
      <c r="T265" s="22" t="e">
        <f>#REF!-Q265</f>
        <v>#REF!</v>
      </c>
      <c r="U265" s="18" t="str">
        <f t="shared" si="29"/>
        <v>07 0 00 00000000</v>
      </c>
    </row>
    <row r="266" spans="1:21" s="17" customFormat="1" ht="52.8">
      <c r="A266" s="15"/>
      <c r="B266" s="139" t="s">
        <v>242</v>
      </c>
      <c r="C266" s="134" t="s">
        <v>65</v>
      </c>
      <c r="D266" s="135" t="s">
        <v>238</v>
      </c>
      <c r="E266" s="135" t="s">
        <v>12</v>
      </c>
      <c r="F266" s="135" t="s">
        <v>243</v>
      </c>
      <c r="G266" s="135" t="s">
        <v>10</v>
      </c>
      <c r="H266" s="136">
        <f t="shared" si="43"/>
        <v>1911000</v>
      </c>
      <c r="I266" s="105">
        <f t="shared" si="44"/>
        <v>1911000</v>
      </c>
      <c r="J266" s="16">
        <f t="shared" si="45"/>
        <v>0</v>
      </c>
      <c r="K266" s="22">
        <v>1911</v>
      </c>
      <c r="O266" s="22">
        <v>1911</v>
      </c>
      <c r="P266" s="22">
        <v>1911</v>
      </c>
      <c r="Q266" s="22">
        <v>1911</v>
      </c>
      <c r="R266" s="22">
        <f t="shared" si="46"/>
        <v>1909089</v>
      </c>
      <c r="S266" s="22" t="e">
        <f>#REF!-P266</f>
        <v>#REF!</v>
      </c>
      <c r="T266" s="22" t="e">
        <f>#REF!-Q266</f>
        <v>#REF!</v>
      </c>
      <c r="U266" s="18" t="str">
        <f t="shared" si="29"/>
        <v>07 1 00 00000000</v>
      </c>
    </row>
    <row r="267" spans="1:21" s="17" customFormat="1" ht="79.2">
      <c r="A267" s="15"/>
      <c r="B267" s="139" t="s">
        <v>244</v>
      </c>
      <c r="C267" s="134" t="s">
        <v>65</v>
      </c>
      <c r="D267" s="135" t="s">
        <v>238</v>
      </c>
      <c r="E267" s="135" t="s">
        <v>12</v>
      </c>
      <c r="F267" s="135" t="s">
        <v>245</v>
      </c>
      <c r="G267" s="135" t="s">
        <v>10</v>
      </c>
      <c r="H267" s="136">
        <f t="shared" si="43"/>
        <v>1911000</v>
      </c>
      <c r="I267" s="105">
        <f t="shared" si="44"/>
        <v>1911000</v>
      </c>
      <c r="J267" s="16">
        <f t="shared" si="45"/>
        <v>0</v>
      </c>
      <c r="K267" s="22">
        <v>1911</v>
      </c>
      <c r="O267" s="22">
        <v>1911</v>
      </c>
      <c r="P267" s="22">
        <v>1911</v>
      </c>
      <c r="Q267" s="22">
        <v>1911</v>
      </c>
      <c r="R267" s="22">
        <f t="shared" si="46"/>
        <v>1909089</v>
      </c>
      <c r="S267" s="22" t="e">
        <f>#REF!-P267</f>
        <v>#REF!</v>
      </c>
      <c r="T267" s="22" t="e">
        <f>#REF!-Q267</f>
        <v>#REF!</v>
      </c>
      <c r="U267" s="18" t="str">
        <f t="shared" si="29"/>
        <v>07 1 01 00000000</v>
      </c>
    </row>
    <row r="268" spans="1:21" s="17" customFormat="1" ht="26.4">
      <c r="A268" s="15"/>
      <c r="B268" s="139" t="s">
        <v>246</v>
      </c>
      <c r="C268" s="134" t="s">
        <v>65</v>
      </c>
      <c r="D268" s="135" t="s">
        <v>238</v>
      </c>
      <c r="E268" s="135" t="s">
        <v>12</v>
      </c>
      <c r="F268" s="135" t="s">
        <v>247</v>
      </c>
      <c r="G268" s="135" t="s">
        <v>10</v>
      </c>
      <c r="H268" s="136">
        <f>H269</f>
        <v>1911000</v>
      </c>
      <c r="I268" s="105">
        <f t="shared" si="44"/>
        <v>1911000</v>
      </c>
      <c r="J268" s="16">
        <f t="shared" si="45"/>
        <v>0</v>
      </c>
      <c r="K268" s="22">
        <v>1911</v>
      </c>
      <c r="O268" s="22">
        <v>1911</v>
      </c>
      <c r="P268" s="22">
        <v>1911</v>
      </c>
      <c r="Q268" s="22">
        <v>1911</v>
      </c>
      <c r="R268" s="22">
        <f t="shared" si="46"/>
        <v>1909089</v>
      </c>
      <c r="S268" s="22" t="e">
        <f>#REF!-P268</f>
        <v>#REF!</v>
      </c>
      <c r="T268" s="22" t="e">
        <f>#REF!-Q268</f>
        <v>#REF!</v>
      </c>
      <c r="U268" s="18" t="str">
        <f t="shared" si="29"/>
        <v>07 1 01 20060000</v>
      </c>
    </row>
    <row r="269" spans="1:21" s="17" customFormat="1" ht="26.4">
      <c r="A269" s="15"/>
      <c r="B269" s="133" t="s">
        <v>29</v>
      </c>
      <c r="C269" s="134" t="s">
        <v>65</v>
      </c>
      <c r="D269" s="135" t="s">
        <v>238</v>
      </c>
      <c r="E269" s="135" t="s">
        <v>12</v>
      </c>
      <c r="F269" s="135" t="s">
        <v>247</v>
      </c>
      <c r="G269" s="135" t="s">
        <v>30</v>
      </c>
      <c r="H269" s="136">
        <f>H270</f>
        <v>1911000</v>
      </c>
      <c r="I269" s="105">
        <f t="shared" si="44"/>
        <v>1911000</v>
      </c>
      <c r="J269" s="16">
        <f t="shared" si="45"/>
        <v>0</v>
      </c>
      <c r="K269" s="22">
        <v>1911</v>
      </c>
      <c r="O269" s="22">
        <v>1911</v>
      </c>
      <c r="P269" s="22">
        <v>1911</v>
      </c>
      <c r="Q269" s="22">
        <v>1911</v>
      </c>
      <c r="R269" s="22">
        <f t="shared" si="46"/>
        <v>1909089</v>
      </c>
      <c r="S269" s="22" t="e">
        <f>#REF!-P269</f>
        <v>#REF!</v>
      </c>
      <c r="T269" s="22" t="e">
        <f>#REF!-Q269</f>
        <v>#REF!</v>
      </c>
      <c r="U269" s="18" t="str">
        <f t="shared" si="29"/>
        <v>07 1 01 20060240</v>
      </c>
    </row>
    <row r="270" spans="1:21" s="17" customFormat="1" ht="15.6">
      <c r="A270" s="15"/>
      <c r="B270" s="133" t="s">
        <v>31</v>
      </c>
      <c r="C270" s="134" t="s">
        <v>65</v>
      </c>
      <c r="D270" s="135" t="s">
        <v>238</v>
      </c>
      <c r="E270" s="135" t="s">
        <v>12</v>
      </c>
      <c r="F270" s="135" t="s">
        <v>247</v>
      </c>
      <c r="G270" s="135" t="s">
        <v>32</v>
      </c>
      <c r="H270" s="136">
        <v>1911000</v>
      </c>
      <c r="I270" s="105"/>
      <c r="J270" s="16"/>
      <c r="K270" s="22"/>
      <c r="O270" s="22"/>
      <c r="P270" s="22"/>
      <c r="Q270" s="22"/>
      <c r="R270" s="22"/>
      <c r="S270" s="22"/>
      <c r="T270" s="22"/>
      <c r="U270" s="18" t="str">
        <f t="shared" si="29"/>
        <v>07 1 01 20060244</v>
      </c>
    </row>
    <row r="271" spans="1:21" s="6" customFormat="1" ht="15.6">
      <c r="A271" s="1"/>
      <c r="B271" s="126" t="s">
        <v>57</v>
      </c>
      <c r="C271" s="127" t="s">
        <v>65</v>
      </c>
      <c r="D271" s="128" t="s">
        <v>58</v>
      </c>
      <c r="E271" s="128" t="s">
        <v>8</v>
      </c>
      <c r="F271" s="128" t="s">
        <v>9</v>
      </c>
      <c r="G271" s="128" t="s">
        <v>10</v>
      </c>
      <c r="H271" s="77">
        <f>H279+H272</f>
        <v>20457500</v>
      </c>
      <c r="I271" s="79">
        <f t="shared" ref="I271:I277" si="47">ROUND(K271*1000,2)</f>
        <v>20457500</v>
      </c>
      <c r="J271" s="16">
        <f t="shared" ref="J271:J277" si="48">H271-I271</f>
        <v>0</v>
      </c>
      <c r="K271" s="19">
        <v>20457.5</v>
      </c>
      <c r="O271" s="19">
        <v>20457.5</v>
      </c>
      <c r="P271" s="19">
        <v>20457.5</v>
      </c>
      <c r="Q271" s="19">
        <v>20457.5</v>
      </c>
      <c r="R271" s="19">
        <f t="shared" ref="R271:R277" si="49">H271-O271</f>
        <v>20437042.5</v>
      </c>
      <c r="S271" s="19" t="e">
        <f>#REF!-P271</f>
        <v>#REF!</v>
      </c>
      <c r="T271" s="19" t="e">
        <f>#REF!-Q271</f>
        <v>#REF!</v>
      </c>
      <c r="U271" s="18" t="str">
        <f t="shared" si="29"/>
        <v>00 0 00 00000000</v>
      </c>
    </row>
    <row r="272" spans="1:21" s="6" customFormat="1" ht="15.6">
      <c r="A272" s="1"/>
      <c r="B272" s="129" t="s">
        <v>59</v>
      </c>
      <c r="C272" s="130" t="s">
        <v>65</v>
      </c>
      <c r="D272" s="131" t="s">
        <v>58</v>
      </c>
      <c r="E272" s="131" t="s">
        <v>12</v>
      </c>
      <c r="F272" s="131" t="s">
        <v>9</v>
      </c>
      <c r="G272" s="131" t="s">
        <v>10</v>
      </c>
      <c r="H272" s="132">
        <f t="shared" ref="H272:H277" si="50">H273</f>
        <v>5900500</v>
      </c>
      <c r="I272" s="104">
        <f t="shared" si="47"/>
        <v>5900500</v>
      </c>
      <c r="J272" s="16">
        <f t="shared" si="48"/>
        <v>0</v>
      </c>
      <c r="K272" s="20">
        <v>5900.5</v>
      </c>
      <c r="O272" s="20">
        <v>5900.5</v>
      </c>
      <c r="P272" s="20">
        <v>5900.5</v>
      </c>
      <c r="Q272" s="20">
        <v>5900.5</v>
      </c>
      <c r="R272" s="20">
        <f t="shared" si="49"/>
        <v>5894599.5</v>
      </c>
      <c r="S272" s="20" t="e">
        <f>#REF!-P272</f>
        <v>#REF!</v>
      </c>
      <c r="T272" s="20" t="e">
        <f>#REF!-Q272</f>
        <v>#REF!</v>
      </c>
      <c r="U272" s="18" t="str">
        <f t="shared" si="29"/>
        <v>00 0 00 00000000</v>
      </c>
    </row>
    <row r="273" spans="1:21" s="6" customFormat="1" ht="39.6">
      <c r="A273" s="1"/>
      <c r="B273" s="139" t="s">
        <v>112</v>
      </c>
      <c r="C273" s="134" t="s">
        <v>65</v>
      </c>
      <c r="D273" s="135" t="s">
        <v>58</v>
      </c>
      <c r="E273" s="135" t="s">
        <v>12</v>
      </c>
      <c r="F273" s="135" t="s">
        <v>113</v>
      </c>
      <c r="G273" s="135" t="s">
        <v>10</v>
      </c>
      <c r="H273" s="136">
        <f t="shared" si="50"/>
        <v>5900500</v>
      </c>
      <c r="I273" s="105">
        <f t="shared" si="47"/>
        <v>5900500</v>
      </c>
      <c r="J273" s="16">
        <f t="shared" si="48"/>
        <v>0</v>
      </c>
      <c r="K273" s="22">
        <v>5900.5</v>
      </c>
      <c r="O273" s="22">
        <v>5900.5</v>
      </c>
      <c r="P273" s="22">
        <v>5900.5</v>
      </c>
      <c r="Q273" s="22">
        <v>5900.5</v>
      </c>
      <c r="R273" s="22">
        <f t="shared" si="49"/>
        <v>5894599.5</v>
      </c>
      <c r="S273" s="22" t="e">
        <f>#REF!-P273</f>
        <v>#REF!</v>
      </c>
      <c r="T273" s="22" t="e">
        <f>#REF!-Q273</f>
        <v>#REF!</v>
      </c>
      <c r="U273" s="18" t="str">
        <f t="shared" si="29"/>
        <v>14 0 00 00000000</v>
      </c>
    </row>
    <row r="274" spans="1:21" s="6" customFormat="1" ht="26.4">
      <c r="A274" s="1"/>
      <c r="B274" s="139" t="s">
        <v>114</v>
      </c>
      <c r="C274" s="134" t="s">
        <v>65</v>
      </c>
      <c r="D274" s="135" t="s">
        <v>58</v>
      </c>
      <c r="E274" s="135" t="s">
        <v>12</v>
      </c>
      <c r="F274" s="135" t="s">
        <v>115</v>
      </c>
      <c r="G274" s="135" t="s">
        <v>10</v>
      </c>
      <c r="H274" s="136">
        <f t="shared" si="50"/>
        <v>5900500</v>
      </c>
      <c r="I274" s="105">
        <f t="shared" si="47"/>
        <v>5900500</v>
      </c>
      <c r="J274" s="16">
        <f t="shared" si="48"/>
        <v>0</v>
      </c>
      <c r="K274" s="22">
        <v>5900.5</v>
      </c>
      <c r="O274" s="22">
        <v>5900.5</v>
      </c>
      <c r="P274" s="22">
        <v>5900.5</v>
      </c>
      <c r="Q274" s="22">
        <v>5900.5</v>
      </c>
      <c r="R274" s="22">
        <f t="shared" si="49"/>
        <v>5894599.5</v>
      </c>
      <c r="S274" s="22" t="e">
        <f>#REF!-P274</f>
        <v>#REF!</v>
      </c>
      <c r="T274" s="22" t="e">
        <f>#REF!-Q274</f>
        <v>#REF!</v>
      </c>
      <c r="U274" s="18" t="str">
        <f t="shared" si="29"/>
        <v>14 1 00 00000000</v>
      </c>
    </row>
    <row r="275" spans="1:21" s="6" customFormat="1" ht="39.6">
      <c r="A275" s="1"/>
      <c r="B275" s="139" t="s">
        <v>248</v>
      </c>
      <c r="C275" s="134" t="s">
        <v>65</v>
      </c>
      <c r="D275" s="135" t="s">
        <v>58</v>
      </c>
      <c r="E275" s="135" t="s">
        <v>12</v>
      </c>
      <c r="F275" s="135" t="s">
        <v>249</v>
      </c>
      <c r="G275" s="135" t="s">
        <v>10</v>
      </c>
      <c r="H275" s="136">
        <f t="shared" si="50"/>
        <v>5900500</v>
      </c>
      <c r="I275" s="105">
        <f t="shared" si="47"/>
        <v>5900500</v>
      </c>
      <c r="J275" s="16">
        <f t="shared" si="48"/>
        <v>0</v>
      </c>
      <c r="K275" s="22">
        <v>5900.5</v>
      </c>
      <c r="O275" s="22">
        <v>5900.5</v>
      </c>
      <c r="P275" s="22">
        <v>5900.5</v>
      </c>
      <c r="Q275" s="22">
        <v>5900.5</v>
      </c>
      <c r="R275" s="22">
        <f t="shared" si="49"/>
        <v>5894599.5</v>
      </c>
      <c r="S275" s="22" t="e">
        <f>#REF!-P275</f>
        <v>#REF!</v>
      </c>
      <c r="T275" s="22" t="e">
        <f>#REF!-Q275</f>
        <v>#REF!</v>
      </c>
      <c r="U275" s="18" t="str">
        <f t="shared" si="29"/>
        <v>14 1 03 00000000</v>
      </c>
    </row>
    <row r="276" spans="1:21" s="6" customFormat="1" ht="26.4">
      <c r="A276" s="1"/>
      <c r="B276" s="139" t="s">
        <v>60</v>
      </c>
      <c r="C276" s="134" t="s">
        <v>65</v>
      </c>
      <c r="D276" s="135" t="s">
        <v>58</v>
      </c>
      <c r="E276" s="135" t="s">
        <v>12</v>
      </c>
      <c r="F276" s="135" t="s">
        <v>250</v>
      </c>
      <c r="G276" s="135" t="s">
        <v>10</v>
      </c>
      <c r="H276" s="136">
        <f t="shared" si="50"/>
        <v>5900500</v>
      </c>
      <c r="I276" s="105">
        <f t="shared" si="47"/>
        <v>5900500</v>
      </c>
      <c r="J276" s="16">
        <f t="shared" si="48"/>
        <v>0</v>
      </c>
      <c r="K276" s="22">
        <v>5900.5</v>
      </c>
      <c r="O276" s="22">
        <v>5900.5</v>
      </c>
      <c r="P276" s="22">
        <v>5900.5</v>
      </c>
      <c r="Q276" s="22">
        <v>5900.5</v>
      </c>
      <c r="R276" s="22">
        <f t="shared" si="49"/>
        <v>5894599.5</v>
      </c>
      <c r="S276" s="22" t="e">
        <f>#REF!-P276</f>
        <v>#REF!</v>
      </c>
      <c r="T276" s="22" t="e">
        <f>#REF!-Q276</f>
        <v>#REF!</v>
      </c>
      <c r="U276" s="18" t="str">
        <f t="shared" si="29"/>
        <v>14 1 03 98710000</v>
      </c>
    </row>
    <row r="277" spans="1:21" s="6" customFormat="1" ht="26.4">
      <c r="A277" s="1"/>
      <c r="B277" s="133" t="s">
        <v>29</v>
      </c>
      <c r="C277" s="134" t="s">
        <v>65</v>
      </c>
      <c r="D277" s="135" t="s">
        <v>58</v>
      </c>
      <c r="E277" s="135" t="s">
        <v>12</v>
      </c>
      <c r="F277" s="135" t="s">
        <v>250</v>
      </c>
      <c r="G277" s="135" t="s">
        <v>30</v>
      </c>
      <c r="H277" s="136">
        <f t="shared" si="50"/>
        <v>5900500</v>
      </c>
      <c r="I277" s="105">
        <f t="shared" si="47"/>
        <v>5900500</v>
      </c>
      <c r="J277" s="16">
        <f t="shared" si="48"/>
        <v>0</v>
      </c>
      <c r="K277" s="22">
        <v>5900.5</v>
      </c>
      <c r="O277" s="22">
        <v>5900.5</v>
      </c>
      <c r="P277" s="22">
        <v>5900.5</v>
      </c>
      <c r="Q277" s="22">
        <v>5900.5</v>
      </c>
      <c r="R277" s="22">
        <f t="shared" si="49"/>
        <v>5894599.5</v>
      </c>
      <c r="S277" s="22" t="e">
        <f>#REF!-P277</f>
        <v>#REF!</v>
      </c>
      <c r="T277" s="22" t="e">
        <f>#REF!-Q277</f>
        <v>#REF!</v>
      </c>
      <c r="U277" s="18" t="str">
        <f t="shared" si="29"/>
        <v>14 1 03 98710240</v>
      </c>
    </row>
    <row r="278" spans="1:21" s="6" customFormat="1" ht="15.6">
      <c r="A278" s="1"/>
      <c r="B278" s="133" t="s">
        <v>31</v>
      </c>
      <c r="C278" s="134" t="s">
        <v>65</v>
      </c>
      <c r="D278" s="135" t="s">
        <v>58</v>
      </c>
      <c r="E278" s="135" t="s">
        <v>12</v>
      </c>
      <c r="F278" s="135" t="s">
        <v>250</v>
      </c>
      <c r="G278" s="135" t="s">
        <v>32</v>
      </c>
      <c r="H278" s="136">
        <v>5900500</v>
      </c>
      <c r="I278" s="105"/>
      <c r="J278" s="16"/>
      <c r="K278" s="22"/>
      <c r="O278" s="22"/>
      <c r="P278" s="22"/>
      <c r="Q278" s="22"/>
      <c r="R278" s="22"/>
      <c r="S278" s="22"/>
      <c r="T278" s="22"/>
      <c r="U278" s="18" t="str">
        <f t="shared" si="29"/>
        <v>14 1 03 98710244</v>
      </c>
    </row>
    <row r="279" spans="1:21" s="6" customFormat="1" ht="15.6">
      <c r="A279" s="1"/>
      <c r="B279" s="129" t="s">
        <v>62</v>
      </c>
      <c r="C279" s="130" t="s">
        <v>65</v>
      </c>
      <c r="D279" s="131" t="s">
        <v>58</v>
      </c>
      <c r="E279" s="131" t="s">
        <v>63</v>
      </c>
      <c r="F279" s="131" t="s">
        <v>9</v>
      </c>
      <c r="G279" s="131" t="s">
        <v>10</v>
      </c>
      <c r="H279" s="132">
        <f t="shared" ref="H279:H287" si="51">H280</f>
        <v>14557000</v>
      </c>
      <c r="I279" s="104">
        <f t="shared" ref="I279:I284" si="52">ROUND(K279*1000,2)</f>
        <v>14557000</v>
      </c>
      <c r="J279" s="16">
        <f t="shared" ref="J279:J284" si="53">H279-I279</f>
        <v>0</v>
      </c>
      <c r="K279" s="20">
        <v>14557</v>
      </c>
      <c r="O279" s="20">
        <v>14557</v>
      </c>
      <c r="P279" s="20">
        <v>14557</v>
      </c>
      <c r="Q279" s="20">
        <v>14557</v>
      </c>
      <c r="R279" s="20">
        <f t="shared" ref="R279:R284" si="54">H279-O279</f>
        <v>14542443</v>
      </c>
      <c r="S279" s="20" t="e">
        <f>#REF!-P279</f>
        <v>#REF!</v>
      </c>
      <c r="T279" s="20" t="e">
        <f>#REF!-Q279</f>
        <v>#REF!</v>
      </c>
      <c r="U279" s="18" t="str">
        <f t="shared" si="29"/>
        <v>00 0 00 00000000</v>
      </c>
    </row>
    <row r="280" spans="1:21" s="17" customFormat="1" ht="39.6">
      <c r="A280" s="15"/>
      <c r="B280" s="139" t="s">
        <v>112</v>
      </c>
      <c r="C280" s="134" t="s">
        <v>65</v>
      </c>
      <c r="D280" s="135" t="s">
        <v>58</v>
      </c>
      <c r="E280" s="135" t="s">
        <v>63</v>
      </c>
      <c r="F280" s="135" t="s">
        <v>113</v>
      </c>
      <c r="G280" s="135" t="s">
        <v>10</v>
      </c>
      <c r="H280" s="136">
        <f t="shared" si="51"/>
        <v>14557000</v>
      </c>
      <c r="I280" s="105">
        <f t="shared" si="52"/>
        <v>14557000</v>
      </c>
      <c r="J280" s="16">
        <f t="shared" si="53"/>
        <v>0</v>
      </c>
      <c r="K280" s="22">
        <v>14557</v>
      </c>
      <c r="O280" s="22">
        <v>14557</v>
      </c>
      <c r="P280" s="22">
        <v>14557</v>
      </c>
      <c r="Q280" s="22">
        <v>14557</v>
      </c>
      <c r="R280" s="22">
        <f t="shared" si="54"/>
        <v>14542443</v>
      </c>
      <c r="S280" s="22" t="e">
        <f>#REF!-P280</f>
        <v>#REF!</v>
      </c>
      <c r="T280" s="22" t="e">
        <f>#REF!-Q280</f>
        <v>#REF!</v>
      </c>
      <c r="U280" s="18" t="str">
        <f t="shared" si="29"/>
        <v>14 0 00 00000000</v>
      </c>
    </row>
    <row r="281" spans="1:21" s="17" customFormat="1" ht="26.4">
      <c r="A281" s="15"/>
      <c r="B281" s="139" t="s">
        <v>114</v>
      </c>
      <c r="C281" s="134" t="s">
        <v>65</v>
      </c>
      <c r="D281" s="135" t="s">
        <v>58</v>
      </c>
      <c r="E281" s="135" t="s">
        <v>63</v>
      </c>
      <c r="F281" s="135" t="s">
        <v>115</v>
      </c>
      <c r="G281" s="135" t="s">
        <v>10</v>
      </c>
      <c r="H281" s="136">
        <f>H286+H282</f>
        <v>14557000</v>
      </c>
      <c r="I281" s="105">
        <f t="shared" si="52"/>
        <v>14557000</v>
      </c>
      <c r="J281" s="16">
        <f t="shared" si="53"/>
        <v>0</v>
      </c>
      <c r="K281" s="22">
        <v>14557</v>
      </c>
      <c r="O281" s="22">
        <v>14557</v>
      </c>
      <c r="P281" s="22">
        <v>14557</v>
      </c>
      <c r="Q281" s="22">
        <v>14557</v>
      </c>
      <c r="R281" s="22">
        <f t="shared" si="54"/>
        <v>14542443</v>
      </c>
      <c r="S281" s="22" t="e">
        <f>#REF!-P281</f>
        <v>#REF!</v>
      </c>
      <c r="T281" s="22" t="e">
        <f>#REF!-Q281</f>
        <v>#REF!</v>
      </c>
      <c r="U281" s="18" t="str">
        <f t="shared" si="29"/>
        <v>14 1 00 00000000</v>
      </c>
    </row>
    <row r="282" spans="1:21" s="6" customFormat="1" ht="39.6">
      <c r="A282" s="1"/>
      <c r="B282" s="139" t="s">
        <v>248</v>
      </c>
      <c r="C282" s="134" t="s">
        <v>65</v>
      </c>
      <c r="D282" s="135" t="s">
        <v>58</v>
      </c>
      <c r="E282" s="135" t="s">
        <v>63</v>
      </c>
      <c r="F282" s="135" t="s">
        <v>249</v>
      </c>
      <c r="G282" s="135" t="s">
        <v>10</v>
      </c>
      <c r="H282" s="136">
        <f>H283</f>
        <v>1190000</v>
      </c>
      <c r="I282" s="105">
        <f t="shared" si="52"/>
        <v>1190000</v>
      </c>
      <c r="J282" s="16">
        <f t="shared" si="53"/>
        <v>0</v>
      </c>
      <c r="K282" s="22">
        <v>1190</v>
      </c>
      <c r="O282" s="22">
        <v>1190</v>
      </c>
      <c r="P282" s="22">
        <v>1190</v>
      </c>
      <c r="Q282" s="22">
        <v>1190</v>
      </c>
      <c r="R282" s="22">
        <f t="shared" si="54"/>
        <v>1188810</v>
      </c>
      <c r="S282" s="22" t="e">
        <f>#REF!-P282</f>
        <v>#REF!</v>
      </c>
      <c r="T282" s="22" t="e">
        <f>#REF!-Q282</f>
        <v>#REF!</v>
      </c>
      <c r="U282" s="18" t="str">
        <f t="shared" si="29"/>
        <v>14 1 03 00000000</v>
      </c>
    </row>
    <row r="283" spans="1:21" s="6" customFormat="1" ht="26.4">
      <c r="A283" s="1"/>
      <c r="B283" s="139" t="s">
        <v>60</v>
      </c>
      <c r="C283" s="134" t="s">
        <v>65</v>
      </c>
      <c r="D283" s="135" t="s">
        <v>58</v>
      </c>
      <c r="E283" s="135" t="s">
        <v>63</v>
      </c>
      <c r="F283" s="135" t="s">
        <v>250</v>
      </c>
      <c r="G283" s="135" t="s">
        <v>10</v>
      </c>
      <c r="H283" s="136">
        <f>H284</f>
        <v>1190000</v>
      </c>
      <c r="I283" s="105">
        <f t="shared" si="52"/>
        <v>1190000</v>
      </c>
      <c r="J283" s="16">
        <f t="shared" si="53"/>
        <v>0</v>
      </c>
      <c r="K283" s="22">
        <v>1190</v>
      </c>
      <c r="O283" s="22">
        <v>1190</v>
      </c>
      <c r="P283" s="22">
        <v>1190</v>
      </c>
      <c r="Q283" s="22">
        <v>1190</v>
      </c>
      <c r="R283" s="22">
        <f t="shared" si="54"/>
        <v>1188810</v>
      </c>
      <c r="S283" s="22" t="e">
        <f>#REF!-P283</f>
        <v>#REF!</v>
      </c>
      <c r="T283" s="22" t="e">
        <f>#REF!-Q283</f>
        <v>#REF!</v>
      </c>
      <c r="U283" s="18" t="str">
        <f t="shared" si="29"/>
        <v>14 1 03 98710000</v>
      </c>
    </row>
    <row r="284" spans="1:21" s="6" customFormat="1" ht="26.4">
      <c r="A284" s="1"/>
      <c r="B284" s="133" t="s">
        <v>29</v>
      </c>
      <c r="C284" s="134" t="s">
        <v>65</v>
      </c>
      <c r="D284" s="135" t="s">
        <v>58</v>
      </c>
      <c r="E284" s="135" t="s">
        <v>63</v>
      </c>
      <c r="F284" s="135" t="s">
        <v>250</v>
      </c>
      <c r="G284" s="135" t="s">
        <v>30</v>
      </c>
      <c r="H284" s="136">
        <f>H285</f>
        <v>1190000</v>
      </c>
      <c r="I284" s="105">
        <f t="shared" si="52"/>
        <v>1190000</v>
      </c>
      <c r="J284" s="16">
        <f t="shared" si="53"/>
        <v>0</v>
      </c>
      <c r="K284" s="22">
        <v>1190</v>
      </c>
      <c r="O284" s="22">
        <v>1190</v>
      </c>
      <c r="P284" s="22">
        <v>1190</v>
      </c>
      <c r="Q284" s="22">
        <v>1190</v>
      </c>
      <c r="R284" s="22">
        <f t="shared" si="54"/>
        <v>1188810</v>
      </c>
      <c r="S284" s="22" t="e">
        <f>#REF!-P284</f>
        <v>#REF!</v>
      </c>
      <c r="T284" s="22" t="e">
        <f>#REF!-Q284</f>
        <v>#REF!</v>
      </c>
      <c r="U284" s="18" t="str">
        <f t="shared" si="29"/>
        <v>14 1 03 98710240</v>
      </c>
    </row>
    <row r="285" spans="1:21" s="6" customFormat="1" ht="15.6">
      <c r="A285" s="1"/>
      <c r="B285" s="133" t="s">
        <v>31</v>
      </c>
      <c r="C285" s="134" t="s">
        <v>65</v>
      </c>
      <c r="D285" s="135" t="s">
        <v>58</v>
      </c>
      <c r="E285" s="135" t="s">
        <v>63</v>
      </c>
      <c r="F285" s="135" t="s">
        <v>250</v>
      </c>
      <c r="G285" s="135" t="s">
        <v>32</v>
      </c>
      <c r="H285" s="136">
        <v>1190000</v>
      </c>
      <c r="I285" s="105"/>
      <c r="J285" s="16"/>
      <c r="K285" s="22"/>
      <c r="O285" s="22"/>
      <c r="P285" s="22"/>
      <c r="Q285" s="22"/>
      <c r="R285" s="22"/>
      <c r="S285" s="22"/>
      <c r="T285" s="22"/>
      <c r="U285" s="18" t="str">
        <f t="shared" si="29"/>
        <v>14 1 03 98710244</v>
      </c>
    </row>
    <row r="286" spans="1:21" s="17" customFormat="1" ht="39.6">
      <c r="A286" s="15"/>
      <c r="B286" s="139" t="s">
        <v>251</v>
      </c>
      <c r="C286" s="134" t="s">
        <v>65</v>
      </c>
      <c r="D286" s="135" t="s">
        <v>58</v>
      </c>
      <c r="E286" s="135" t="s">
        <v>63</v>
      </c>
      <c r="F286" s="135" t="s">
        <v>252</v>
      </c>
      <c r="G286" s="135" t="s">
        <v>10</v>
      </c>
      <c r="H286" s="136">
        <f>H287</f>
        <v>13367000</v>
      </c>
      <c r="I286" s="105">
        <f>ROUND(K286*1000,2)</f>
        <v>13367000</v>
      </c>
      <c r="J286" s="16">
        <f>H286-I286</f>
        <v>0</v>
      </c>
      <c r="K286" s="22">
        <v>13367</v>
      </c>
      <c r="O286" s="22">
        <v>13367</v>
      </c>
      <c r="P286" s="22">
        <v>13367</v>
      </c>
      <c r="Q286" s="22">
        <v>13367</v>
      </c>
      <c r="R286" s="22">
        <f>H286-O286</f>
        <v>13353633</v>
      </c>
      <c r="S286" s="22" t="e">
        <f>#REF!-P286</f>
        <v>#REF!</v>
      </c>
      <c r="T286" s="22" t="e">
        <f>#REF!-Q286</f>
        <v>#REF!</v>
      </c>
      <c r="U286" s="18" t="str">
        <f t="shared" si="29"/>
        <v>14 1 04 00000000</v>
      </c>
    </row>
    <row r="287" spans="1:21" s="17" customFormat="1" ht="39.6">
      <c r="A287" s="15"/>
      <c r="B287" s="139" t="s">
        <v>253</v>
      </c>
      <c r="C287" s="134" t="s">
        <v>65</v>
      </c>
      <c r="D287" s="135" t="s">
        <v>58</v>
      </c>
      <c r="E287" s="135" t="s">
        <v>63</v>
      </c>
      <c r="F287" s="135" t="s">
        <v>254</v>
      </c>
      <c r="G287" s="135" t="s">
        <v>10</v>
      </c>
      <c r="H287" s="136">
        <f t="shared" si="51"/>
        <v>13367000</v>
      </c>
      <c r="I287" s="105">
        <f>ROUND(K287*1000,2)</f>
        <v>13367000</v>
      </c>
      <c r="J287" s="16">
        <f>H287-I287</f>
        <v>0</v>
      </c>
      <c r="K287" s="22">
        <v>13367</v>
      </c>
      <c r="O287" s="22">
        <v>13367</v>
      </c>
      <c r="P287" s="22">
        <v>13367</v>
      </c>
      <c r="Q287" s="22">
        <v>13367</v>
      </c>
      <c r="R287" s="22">
        <f>H287-O287</f>
        <v>13353633</v>
      </c>
      <c r="S287" s="22" t="e">
        <f>#REF!-P287</f>
        <v>#REF!</v>
      </c>
      <c r="T287" s="22" t="e">
        <f>#REF!-Q287</f>
        <v>#REF!</v>
      </c>
      <c r="U287" s="18" t="str">
        <f t="shared" si="29"/>
        <v>14 1 04 98720000</v>
      </c>
    </row>
    <row r="288" spans="1:21" s="17" customFormat="1" ht="39.6">
      <c r="A288" s="15"/>
      <c r="B288" s="139" t="s">
        <v>203</v>
      </c>
      <c r="C288" s="134" t="s">
        <v>65</v>
      </c>
      <c r="D288" s="135" t="s">
        <v>58</v>
      </c>
      <c r="E288" s="135" t="s">
        <v>63</v>
      </c>
      <c r="F288" s="135" t="s">
        <v>254</v>
      </c>
      <c r="G288" s="135" t="s">
        <v>204</v>
      </c>
      <c r="H288" s="136">
        <f>H289</f>
        <v>13367000</v>
      </c>
      <c r="I288" s="105">
        <f>ROUND(K288*1000,2)</f>
        <v>13367000</v>
      </c>
      <c r="J288" s="16">
        <f>H288-I288</f>
        <v>0</v>
      </c>
      <c r="K288" s="22">
        <v>13367</v>
      </c>
      <c r="O288" s="22">
        <v>13367</v>
      </c>
      <c r="P288" s="22">
        <v>13367</v>
      </c>
      <c r="Q288" s="22">
        <v>13367</v>
      </c>
      <c r="R288" s="22">
        <f>H288-O288</f>
        <v>13353633</v>
      </c>
      <c r="S288" s="22" t="e">
        <f>#REF!-P288</f>
        <v>#REF!</v>
      </c>
      <c r="T288" s="22" t="e">
        <f>#REF!-Q288</f>
        <v>#REF!</v>
      </c>
      <c r="U288" s="18" t="str">
        <f t="shared" si="29"/>
        <v>14 1 04 98720810</v>
      </c>
    </row>
    <row r="289" spans="1:21" s="26" customFormat="1" ht="52.8">
      <c r="A289" s="23"/>
      <c r="B289" s="137" t="s">
        <v>205</v>
      </c>
      <c r="C289" s="134" t="s">
        <v>65</v>
      </c>
      <c r="D289" s="135" t="s">
        <v>58</v>
      </c>
      <c r="E289" s="135" t="s">
        <v>63</v>
      </c>
      <c r="F289" s="135" t="s">
        <v>254</v>
      </c>
      <c r="G289" s="135" t="s">
        <v>206</v>
      </c>
      <c r="H289" s="136">
        <v>13367000</v>
      </c>
      <c r="I289" s="105"/>
      <c r="J289" s="25"/>
      <c r="K289" s="24"/>
      <c r="O289" s="24"/>
      <c r="P289" s="24"/>
      <c r="Q289" s="24"/>
      <c r="R289" s="24"/>
      <c r="S289" s="24"/>
      <c r="T289" s="24"/>
      <c r="U289" s="27" t="str">
        <f t="shared" si="29"/>
        <v>14 1 04 98720811</v>
      </c>
    </row>
    <row r="290" spans="1:21" s="17" customFormat="1" ht="15.6">
      <c r="A290" s="15"/>
      <c r="B290" s="139"/>
      <c r="C290" s="134"/>
      <c r="D290" s="135"/>
      <c r="E290" s="135"/>
      <c r="F290" s="135"/>
      <c r="G290" s="135"/>
      <c r="H290" s="136"/>
      <c r="I290" s="105">
        <f t="shared" ref="I290:I298" si="55">ROUND(K290*1000,2)</f>
        <v>0</v>
      </c>
      <c r="J290" s="16">
        <f t="shared" ref="J290:J298" si="56">H290-I290</f>
        <v>0</v>
      </c>
      <c r="K290" s="22"/>
      <c r="O290" s="22"/>
      <c r="P290" s="22"/>
      <c r="Q290" s="22"/>
      <c r="R290" s="22">
        <f t="shared" ref="R290:R298" si="57">H290-O290</f>
        <v>0</v>
      </c>
      <c r="S290" s="22" t="e">
        <f>#REF!-P290</f>
        <v>#REF!</v>
      </c>
      <c r="T290" s="22" t="e">
        <f>#REF!-Q290</f>
        <v>#REF!</v>
      </c>
      <c r="U290" s="18" t="str">
        <f t="shared" ref="U290:U385" si="58">CONCATENATE(F290,G290)</f>
        <v/>
      </c>
    </row>
    <row r="291" spans="1:21" s="33" customFormat="1" ht="26.4">
      <c r="A291" s="32"/>
      <c r="B291" s="123" t="s">
        <v>255</v>
      </c>
      <c r="C291" s="124" t="s">
        <v>256</v>
      </c>
      <c r="D291" s="125" t="s">
        <v>8</v>
      </c>
      <c r="E291" s="125" t="s">
        <v>8</v>
      </c>
      <c r="F291" s="125" t="s">
        <v>9</v>
      </c>
      <c r="G291" s="125" t="s">
        <v>10</v>
      </c>
      <c r="H291" s="78">
        <f>H292+H339+H359+H373</f>
        <v>134380660</v>
      </c>
      <c r="I291" s="107">
        <f t="shared" si="55"/>
        <v>134380660</v>
      </c>
      <c r="J291" s="16">
        <f t="shared" si="56"/>
        <v>0</v>
      </c>
      <c r="K291" s="28">
        <v>134380.66</v>
      </c>
      <c r="O291" s="28">
        <v>134380.66</v>
      </c>
      <c r="P291" s="28">
        <v>78249.05</v>
      </c>
      <c r="Q291" s="28">
        <v>83049.05</v>
      </c>
      <c r="R291" s="28">
        <f t="shared" si="57"/>
        <v>134246279.34</v>
      </c>
      <c r="S291" s="28" t="e">
        <f>#REF!-P291</f>
        <v>#REF!</v>
      </c>
      <c r="T291" s="28" t="e">
        <f>#REF!-Q291</f>
        <v>#REF!</v>
      </c>
      <c r="U291" s="18" t="str">
        <f t="shared" si="58"/>
        <v>00 0 00 00000000</v>
      </c>
    </row>
    <row r="292" spans="1:21" s="33" customFormat="1" ht="15.6">
      <c r="A292" s="32"/>
      <c r="B292" s="126" t="s">
        <v>11</v>
      </c>
      <c r="C292" s="127" t="s">
        <v>256</v>
      </c>
      <c r="D292" s="128" t="s">
        <v>12</v>
      </c>
      <c r="E292" s="128" t="s">
        <v>8</v>
      </c>
      <c r="F292" s="128" t="s">
        <v>9</v>
      </c>
      <c r="G292" s="128" t="s">
        <v>10</v>
      </c>
      <c r="H292" s="77">
        <f>H293</f>
        <v>79225420</v>
      </c>
      <c r="I292" s="79">
        <f t="shared" si="55"/>
        <v>79225420</v>
      </c>
      <c r="J292" s="16">
        <f t="shared" si="56"/>
        <v>0</v>
      </c>
      <c r="K292" s="19">
        <v>79225.42</v>
      </c>
      <c r="O292" s="19">
        <v>79225.42</v>
      </c>
      <c r="P292" s="19">
        <v>74852.42</v>
      </c>
      <c r="Q292" s="19">
        <v>74852.42</v>
      </c>
      <c r="R292" s="19">
        <f t="shared" si="57"/>
        <v>79146194.579999998</v>
      </c>
      <c r="S292" s="19" t="e">
        <f>#REF!-P292</f>
        <v>#REF!</v>
      </c>
      <c r="T292" s="19" t="e">
        <f>#REF!-Q292</f>
        <v>#REF!</v>
      </c>
      <c r="U292" s="18" t="str">
        <f t="shared" si="58"/>
        <v>00 0 00 00000000</v>
      </c>
    </row>
    <row r="293" spans="1:21" s="33" customFormat="1" ht="15.6">
      <c r="A293" s="32"/>
      <c r="B293" s="129" t="s">
        <v>51</v>
      </c>
      <c r="C293" s="130" t="s">
        <v>256</v>
      </c>
      <c r="D293" s="131" t="s">
        <v>12</v>
      </c>
      <c r="E293" s="131" t="s">
        <v>52</v>
      </c>
      <c r="F293" s="131" t="s">
        <v>9</v>
      </c>
      <c r="G293" s="131" t="s">
        <v>10</v>
      </c>
      <c r="H293" s="132">
        <f>H294+H318+H312+H334</f>
        <v>79225420</v>
      </c>
      <c r="I293" s="104">
        <f t="shared" si="55"/>
        <v>79225420</v>
      </c>
      <c r="J293" s="16">
        <f t="shared" si="56"/>
        <v>0</v>
      </c>
      <c r="K293" s="20">
        <v>79225.42</v>
      </c>
      <c r="O293" s="20">
        <v>79225.42</v>
      </c>
      <c r="P293" s="20">
        <v>74852.42</v>
      </c>
      <c r="Q293" s="20">
        <v>74852.42</v>
      </c>
      <c r="R293" s="20">
        <f t="shared" si="57"/>
        <v>79146194.579999998</v>
      </c>
      <c r="S293" s="20" t="e">
        <f>#REF!-P293</f>
        <v>#REF!</v>
      </c>
      <c r="T293" s="20" t="e">
        <f>#REF!-Q293</f>
        <v>#REF!</v>
      </c>
      <c r="U293" s="18" t="str">
        <f t="shared" si="58"/>
        <v>00 0 00 00000000</v>
      </c>
    </row>
    <row r="294" spans="1:21" s="33" customFormat="1" ht="39.6">
      <c r="A294" s="32"/>
      <c r="B294" s="143" t="s">
        <v>257</v>
      </c>
      <c r="C294" s="134" t="s">
        <v>256</v>
      </c>
      <c r="D294" s="135" t="s">
        <v>12</v>
      </c>
      <c r="E294" s="135" t="s">
        <v>52</v>
      </c>
      <c r="F294" s="135" t="s">
        <v>258</v>
      </c>
      <c r="G294" s="135" t="s">
        <v>10</v>
      </c>
      <c r="H294" s="136">
        <f>H295</f>
        <v>5342960</v>
      </c>
      <c r="I294" s="105">
        <f t="shared" si="55"/>
        <v>5342960</v>
      </c>
      <c r="J294" s="16">
        <f t="shared" si="56"/>
        <v>0</v>
      </c>
      <c r="K294" s="22">
        <v>5342.96</v>
      </c>
      <c r="O294" s="22">
        <v>5342.96</v>
      </c>
      <c r="P294" s="22">
        <v>5342.96</v>
      </c>
      <c r="Q294" s="22">
        <v>5342.96</v>
      </c>
      <c r="R294" s="22">
        <f t="shared" si="57"/>
        <v>5337617.04</v>
      </c>
      <c r="S294" s="22" t="e">
        <f>#REF!-P294</f>
        <v>#REF!</v>
      </c>
      <c r="T294" s="22" t="e">
        <f>#REF!-Q294</f>
        <v>#REF!</v>
      </c>
      <c r="U294" s="18" t="str">
        <f t="shared" si="58"/>
        <v>11 0 00 00000000</v>
      </c>
    </row>
    <row r="295" spans="1:21" s="33" customFormat="1" ht="52.8">
      <c r="A295" s="32"/>
      <c r="B295" s="143" t="s">
        <v>259</v>
      </c>
      <c r="C295" s="134" t="s">
        <v>256</v>
      </c>
      <c r="D295" s="135" t="s">
        <v>12</v>
      </c>
      <c r="E295" s="135" t="s">
        <v>52</v>
      </c>
      <c r="F295" s="135" t="s">
        <v>260</v>
      </c>
      <c r="G295" s="135" t="s">
        <v>10</v>
      </c>
      <c r="H295" s="136">
        <f>H296+H308</f>
        <v>5342960</v>
      </c>
      <c r="I295" s="105">
        <f t="shared" si="55"/>
        <v>5342960</v>
      </c>
      <c r="J295" s="16">
        <f t="shared" si="56"/>
        <v>0</v>
      </c>
      <c r="K295" s="22">
        <v>5342.96</v>
      </c>
      <c r="O295" s="22">
        <v>5342.96</v>
      </c>
      <c r="P295" s="22">
        <v>5342.96</v>
      </c>
      <c r="Q295" s="22">
        <v>5342.96</v>
      </c>
      <c r="R295" s="22">
        <f t="shared" si="57"/>
        <v>5337617.04</v>
      </c>
      <c r="S295" s="22" t="e">
        <f>#REF!-P295</f>
        <v>#REF!</v>
      </c>
      <c r="T295" s="22" t="e">
        <f>#REF!-Q295</f>
        <v>#REF!</v>
      </c>
      <c r="U295" s="18" t="str">
        <f t="shared" si="58"/>
        <v>11 Б 00 00000000</v>
      </c>
    </row>
    <row r="296" spans="1:21" s="33" customFormat="1" ht="39.6">
      <c r="A296" s="32"/>
      <c r="B296" s="133" t="s">
        <v>261</v>
      </c>
      <c r="C296" s="134" t="s">
        <v>256</v>
      </c>
      <c r="D296" s="135" t="s">
        <v>12</v>
      </c>
      <c r="E296" s="135" t="s">
        <v>52</v>
      </c>
      <c r="F296" s="135" t="s">
        <v>262</v>
      </c>
      <c r="G296" s="135" t="s">
        <v>10</v>
      </c>
      <c r="H296" s="136">
        <f>H297+H302+H305</f>
        <v>4770920</v>
      </c>
      <c r="I296" s="105">
        <f t="shared" si="55"/>
        <v>4770920</v>
      </c>
      <c r="J296" s="16">
        <f t="shared" si="56"/>
        <v>0</v>
      </c>
      <c r="K296" s="22">
        <v>4770.92</v>
      </c>
      <c r="O296" s="22">
        <v>4770.92</v>
      </c>
      <c r="P296" s="22">
        <v>4770.92</v>
      </c>
      <c r="Q296" s="22">
        <v>4770.92</v>
      </c>
      <c r="R296" s="22">
        <f t="shared" si="57"/>
        <v>4766149.08</v>
      </c>
      <c r="S296" s="22" t="e">
        <f>#REF!-P296</f>
        <v>#REF!</v>
      </c>
      <c r="T296" s="22" t="e">
        <f>#REF!-Q296</f>
        <v>#REF!</v>
      </c>
      <c r="U296" s="18" t="str">
        <f t="shared" si="58"/>
        <v>11 Б 01 00000000</v>
      </c>
    </row>
    <row r="297" spans="1:21" s="33" customFormat="1" ht="52.8">
      <c r="A297" s="32"/>
      <c r="B297" s="133" t="s">
        <v>263</v>
      </c>
      <c r="C297" s="134" t="s">
        <v>256</v>
      </c>
      <c r="D297" s="135" t="s">
        <v>12</v>
      </c>
      <c r="E297" s="135" t="s">
        <v>52</v>
      </c>
      <c r="F297" s="135" t="s">
        <v>264</v>
      </c>
      <c r="G297" s="135" t="s">
        <v>10</v>
      </c>
      <c r="H297" s="136">
        <f>H298+H300</f>
        <v>1261000</v>
      </c>
      <c r="I297" s="105">
        <f t="shared" si="55"/>
        <v>1261000</v>
      </c>
      <c r="J297" s="16">
        <f t="shared" si="56"/>
        <v>0</v>
      </c>
      <c r="K297" s="22">
        <v>1261</v>
      </c>
      <c r="O297" s="22">
        <v>1261</v>
      </c>
      <c r="P297" s="22">
        <v>1261</v>
      </c>
      <c r="Q297" s="22">
        <v>1261</v>
      </c>
      <c r="R297" s="22">
        <f t="shared" si="57"/>
        <v>1259739</v>
      </c>
      <c r="S297" s="22" t="e">
        <f>#REF!-P297</f>
        <v>#REF!</v>
      </c>
      <c r="T297" s="22" t="e">
        <f>#REF!-Q297</f>
        <v>#REF!</v>
      </c>
      <c r="U297" s="18" t="str">
        <f t="shared" si="58"/>
        <v>11 Б 01 20030000</v>
      </c>
    </row>
    <row r="298" spans="1:21" s="33" customFormat="1" ht="26.4">
      <c r="A298" s="32"/>
      <c r="B298" s="133" t="s">
        <v>29</v>
      </c>
      <c r="C298" s="134" t="s">
        <v>256</v>
      </c>
      <c r="D298" s="135" t="s">
        <v>12</v>
      </c>
      <c r="E298" s="135" t="s">
        <v>52</v>
      </c>
      <c r="F298" s="135" t="s">
        <v>264</v>
      </c>
      <c r="G298" s="135" t="s">
        <v>30</v>
      </c>
      <c r="H298" s="136">
        <f>H299</f>
        <v>1250000</v>
      </c>
      <c r="I298" s="105">
        <f t="shared" si="55"/>
        <v>1250000</v>
      </c>
      <c r="J298" s="16">
        <f t="shared" si="56"/>
        <v>0</v>
      </c>
      <c r="K298" s="22">
        <v>1250</v>
      </c>
      <c r="O298" s="22">
        <v>1250</v>
      </c>
      <c r="P298" s="22">
        <v>1250</v>
      </c>
      <c r="Q298" s="22">
        <v>1250</v>
      </c>
      <c r="R298" s="22">
        <f t="shared" si="57"/>
        <v>1248750</v>
      </c>
      <c r="S298" s="22" t="e">
        <f>#REF!-P298</f>
        <v>#REF!</v>
      </c>
      <c r="T298" s="22" t="e">
        <f>#REF!-Q298</f>
        <v>#REF!</v>
      </c>
      <c r="U298" s="18" t="str">
        <f t="shared" si="58"/>
        <v>11 Б 01 20030240</v>
      </c>
    </row>
    <row r="299" spans="1:21" s="33" customFormat="1" ht="15.6">
      <c r="A299" s="32"/>
      <c r="B299" s="133" t="s">
        <v>31</v>
      </c>
      <c r="C299" s="134" t="s">
        <v>256</v>
      </c>
      <c r="D299" s="135" t="s">
        <v>12</v>
      </c>
      <c r="E299" s="135" t="s">
        <v>52</v>
      </c>
      <c r="F299" s="135" t="s">
        <v>264</v>
      </c>
      <c r="G299" s="135" t="s">
        <v>32</v>
      </c>
      <c r="H299" s="136">
        <v>1250000</v>
      </c>
      <c r="I299" s="105"/>
      <c r="J299" s="16"/>
      <c r="K299" s="22"/>
      <c r="O299" s="22"/>
      <c r="P299" s="22"/>
      <c r="Q299" s="22"/>
      <c r="R299" s="22"/>
      <c r="S299" s="22"/>
      <c r="T299" s="22"/>
      <c r="U299" s="18" t="str">
        <f t="shared" si="58"/>
        <v>11 Б 01 20030244</v>
      </c>
    </row>
    <row r="300" spans="1:21" s="33" customFormat="1" ht="15.6">
      <c r="A300" s="32"/>
      <c r="B300" s="133" t="s">
        <v>33</v>
      </c>
      <c r="C300" s="134" t="s">
        <v>256</v>
      </c>
      <c r="D300" s="135" t="s">
        <v>12</v>
      </c>
      <c r="E300" s="135" t="s">
        <v>52</v>
      </c>
      <c r="F300" s="135" t="s">
        <v>264</v>
      </c>
      <c r="G300" s="135" t="s">
        <v>34</v>
      </c>
      <c r="H300" s="136">
        <f>H301</f>
        <v>11000</v>
      </c>
      <c r="I300" s="105">
        <f>ROUND(K300*1000,2)</f>
        <v>11000</v>
      </c>
      <c r="J300" s="16">
        <f>H300-I300</f>
        <v>0</v>
      </c>
      <c r="K300" s="22">
        <v>11</v>
      </c>
      <c r="O300" s="22">
        <v>11</v>
      </c>
      <c r="P300" s="22">
        <v>11</v>
      </c>
      <c r="Q300" s="22">
        <v>11</v>
      </c>
      <c r="R300" s="22">
        <f>H300-O300</f>
        <v>10989</v>
      </c>
      <c r="S300" s="22" t="e">
        <f>#REF!-P300</f>
        <v>#REF!</v>
      </c>
      <c r="T300" s="22" t="e">
        <f>#REF!-Q300</f>
        <v>#REF!</v>
      </c>
      <c r="U300" s="18" t="str">
        <f t="shared" si="58"/>
        <v>11 Б 01 20030850</v>
      </c>
    </row>
    <row r="301" spans="1:21" s="35" customFormat="1" ht="15.6">
      <c r="A301" s="34"/>
      <c r="B301" s="137" t="s">
        <v>37</v>
      </c>
      <c r="C301" s="134" t="s">
        <v>256</v>
      </c>
      <c r="D301" s="135" t="s">
        <v>12</v>
      </c>
      <c r="E301" s="135" t="s">
        <v>52</v>
      </c>
      <c r="F301" s="135" t="s">
        <v>264</v>
      </c>
      <c r="G301" s="135" t="s">
        <v>38</v>
      </c>
      <c r="H301" s="136">
        <v>11000</v>
      </c>
      <c r="I301" s="106"/>
      <c r="J301" s="25"/>
      <c r="K301" s="24"/>
      <c r="O301" s="24"/>
      <c r="P301" s="24"/>
      <c r="Q301" s="24"/>
      <c r="R301" s="24"/>
      <c r="S301" s="24"/>
      <c r="T301" s="24"/>
      <c r="U301" s="27"/>
    </row>
    <row r="302" spans="1:21" s="33" customFormat="1" ht="26.4">
      <c r="A302" s="32"/>
      <c r="B302" s="133" t="s">
        <v>265</v>
      </c>
      <c r="C302" s="134" t="s">
        <v>256</v>
      </c>
      <c r="D302" s="135" t="s">
        <v>12</v>
      </c>
      <c r="E302" s="135" t="s">
        <v>52</v>
      </c>
      <c r="F302" s="135" t="s">
        <v>266</v>
      </c>
      <c r="G302" s="135" t="s">
        <v>10</v>
      </c>
      <c r="H302" s="136">
        <f>H303</f>
        <v>1703920</v>
      </c>
      <c r="I302" s="105">
        <f>ROUND(K302*1000,2)</f>
        <v>1703920</v>
      </c>
      <c r="J302" s="16">
        <f>H302-I302</f>
        <v>0</v>
      </c>
      <c r="K302" s="22">
        <v>1703.92</v>
      </c>
      <c r="O302" s="22">
        <v>1703.92</v>
      </c>
      <c r="P302" s="22">
        <v>1703.92</v>
      </c>
      <c r="Q302" s="22">
        <v>1703.92</v>
      </c>
      <c r="R302" s="22">
        <f>H302-O302</f>
        <v>1702216.08</v>
      </c>
      <c r="S302" s="22" t="e">
        <f>#REF!-P302</f>
        <v>#REF!</v>
      </c>
      <c r="T302" s="22" t="e">
        <f>#REF!-Q302</f>
        <v>#REF!</v>
      </c>
      <c r="U302" s="18" t="str">
        <f t="shared" si="58"/>
        <v>11 Б 01 20070000</v>
      </c>
    </row>
    <row r="303" spans="1:21" s="33" customFormat="1" ht="26.4">
      <c r="A303" s="32"/>
      <c r="B303" s="133" t="s">
        <v>29</v>
      </c>
      <c r="C303" s="134" t="s">
        <v>256</v>
      </c>
      <c r="D303" s="135" t="s">
        <v>12</v>
      </c>
      <c r="E303" s="135" t="s">
        <v>52</v>
      </c>
      <c r="F303" s="135" t="s">
        <v>266</v>
      </c>
      <c r="G303" s="135" t="s">
        <v>30</v>
      </c>
      <c r="H303" s="136">
        <f>H304</f>
        <v>1703920</v>
      </c>
      <c r="I303" s="105">
        <f>ROUND(K303*1000,2)</f>
        <v>1703920</v>
      </c>
      <c r="J303" s="16">
        <f>H303-I303</f>
        <v>0</v>
      </c>
      <c r="K303" s="22">
        <v>1703.92</v>
      </c>
      <c r="O303" s="22">
        <v>1703.92</v>
      </c>
      <c r="P303" s="22">
        <v>1703.92</v>
      </c>
      <c r="Q303" s="22">
        <v>1703.92</v>
      </c>
      <c r="R303" s="22">
        <f>H303-O303</f>
        <v>1702216.08</v>
      </c>
      <c r="S303" s="22" t="e">
        <f>#REF!-P303</f>
        <v>#REF!</v>
      </c>
      <c r="T303" s="22" t="e">
        <f>#REF!-Q303</f>
        <v>#REF!</v>
      </c>
      <c r="U303" s="18" t="str">
        <f t="shared" si="58"/>
        <v>11 Б 01 20070240</v>
      </c>
    </row>
    <row r="304" spans="1:21" s="33" customFormat="1" ht="15.6">
      <c r="A304" s="32"/>
      <c r="B304" s="133" t="s">
        <v>31</v>
      </c>
      <c r="C304" s="134" t="s">
        <v>256</v>
      </c>
      <c r="D304" s="135" t="s">
        <v>12</v>
      </c>
      <c r="E304" s="135" t="s">
        <v>52</v>
      </c>
      <c r="F304" s="135" t="s">
        <v>266</v>
      </c>
      <c r="G304" s="135" t="s">
        <v>32</v>
      </c>
      <c r="H304" s="136">
        <v>1703920</v>
      </c>
      <c r="I304" s="105"/>
      <c r="J304" s="16"/>
      <c r="K304" s="22"/>
      <c r="O304" s="22"/>
      <c r="P304" s="22"/>
      <c r="Q304" s="22"/>
      <c r="R304" s="22"/>
      <c r="S304" s="22"/>
      <c r="T304" s="22"/>
      <c r="U304" s="18"/>
    </row>
    <row r="305" spans="1:21" s="33" customFormat="1" ht="26.4">
      <c r="A305" s="32"/>
      <c r="B305" s="133" t="s">
        <v>267</v>
      </c>
      <c r="C305" s="134" t="s">
        <v>256</v>
      </c>
      <c r="D305" s="135" t="s">
        <v>12</v>
      </c>
      <c r="E305" s="135" t="s">
        <v>52</v>
      </c>
      <c r="F305" s="135" t="s">
        <v>268</v>
      </c>
      <c r="G305" s="135" t="s">
        <v>10</v>
      </c>
      <c r="H305" s="136">
        <f>H306</f>
        <v>1806000</v>
      </c>
      <c r="I305" s="105">
        <f>ROUND(K305*1000,2)</f>
        <v>1806000</v>
      </c>
      <c r="J305" s="16">
        <f>H305-I305</f>
        <v>0</v>
      </c>
      <c r="K305" s="22">
        <v>1806</v>
      </c>
      <c r="O305" s="22">
        <v>1806</v>
      </c>
      <c r="P305" s="22">
        <v>1806</v>
      </c>
      <c r="Q305" s="22">
        <v>1806</v>
      </c>
      <c r="R305" s="22">
        <f>H305-O305</f>
        <v>1804194</v>
      </c>
      <c r="S305" s="22" t="e">
        <f>#REF!-P305</f>
        <v>#REF!</v>
      </c>
      <c r="T305" s="22" t="e">
        <f>#REF!-Q305</f>
        <v>#REF!</v>
      </c>
      <c r="U305" s="18" t="str">
        <f t="shared" si="58"/>
        <v>11 Б 01 21120000</v>
      </c>
    </row>
    <row r="306" spans="1:21" s="33" customFormat="1" ht="26.4">
      <c r="A306" s="32"/>
      <c r="B306" s="133" t="s">
        <v>29</v>
      </c>
      <c r="C306" s="134" t="s">
        <v>256</v>
      </c>
      <c r="D306" s="135" t="s">
        <v>12</v>
      </c>
      <c r="E306" s="135" t="s">
        <v>52</v>
      </c>
      <c r="F306" s="135" t="s">
        <v>268</v>
      </c>
      <c r="G306" s="135" t="s">
        <v>30</v>
      </c>
      <c r="H306" s="136">
        <f>H307</f>
        <v>1806000</v>
      </c>
      <c r="I306" s="105">
        <f>ROUND(K306*1000,2)</f>
        <v>1806000</v>
      </c>
      <c r="J306" s="16">
        <f>H306-I306</f>
        <v>0</v>
      </c>
      <c r="K306" s="22">
        <v>1806</v>
      </c>
      <c r="O306" s="22">
        <v>1806</v>
      </c>
      <c r="P306" s="22">
        <v>1806</v>
      </c>
      <c r="Q306" s="22">
        <v>1806</v>
      </c>
      <c r="R306" s="22">
        <f>H306-O306</f>
        <v>1804194</v>
      </c>
      <c r="S306" s="22" t="e">
        <f>#REF!-P306</f>
        <v>#REF!</v>
      </c>
      <c r="T306" s="22" t="e">
        <f>#REF!-Q306</f>
        <v>#REF!</v>
      </c>
      <c r="U306" s="18" t="str">
        <f t="shared" si="58"/>
        <v>11 Б 01 21120240</v>
      </c>
    </row>
    <row r="307" spans="1:21" s="33" customFormat="1" ht="15.6">
      <c r="A307" s="32"/>
      <c r="B307" s="133" t="s">
        <v>31</v>
      </c>
      <c r="C307" s="134" t="s">
        <v>256</v>
      </c>
      <c r="D307" s="135" t="s">
        <v>12</v>
      </c>
      <c r="E307" s="135" t="s">
        <v>52</v>
      </c>
      <c r="F307" s="135" t="s">
        <v>268</v>
      </c>
      <c r="G307" s="135" t="s">
        <v>32</v>
      </c>
      <c r="H307" s="136">
        <v>1806000</v>
      </c>
      <c r="I307" s="105"/>
      <c r="J307" s="16"/>
      <c r="K307" s="22"/>
      <c r="O307" s="22"/>
      <c r="P307" s="22"/>
      <c r="Q307" s="22"/>
      <c r="R307" s="22"/>
      <c r="S307" s="22"/>
      <c r="T307" s="22"/>
      <c r="U307" s="18" t="str">
        <f t="shared" si="58"/>
        <v>11 Б 01 21120244</v>
      </c>
    </row>
    <row r="308" spans="1:21" s="33" customFormat="1" ht="52.8">
      <c r="A308" s="32"/>
      <c r="B308" s="149" t="s">
        <v>269</v>
      </c>
      <c r="C308" s="134" t="s">
        <v>256</v>
      </c>
      <c r="D308" s="135" t="s">
        <v>12</v>
      </c>
      <c r="E308" s="135" t="s">
        <v>52</v>
      </c>
      <c r="F308" s="135" t="s">
        <v>270</v>
      </c>
      <c r="G308" s="135" t="s">
        <v>10</v>
      </c>
      <c r="H308" s="136">
        <f t="shared" ref="H308:H309" si="59">H309</f>
        <v>572040</v>
      </c>
      <c r="I308" s="105">
        <f>ROUND(K308*1000,2)</f>
        <v>572040</v>
      </c>
      <c r="J308" s="16">
        <f>H308-I308</f>
        <v>0</v>
      </c>
      <c r="K308" s="22">
        <v>572.04</v>
      </c>
      <c r="O308" s="22">
        <v>572.04</v>
      </c>
      <c r="P308" s="22">
        <v>572.04</v>
      </c>
      <c r="Q308" s="22">
        <v>572.04</v>
      </c>
      <c r="R308" s="22">
        <f>H308-O308</f>
        <v>571467.96</v>
      </c>
      <c r="S308" s="22" t="e">
        <f>#REF!-P308</f>
        <v>#REF!</v>
      </c>
      <c r="T308" s="22" t="e">
        <f>#REF!-Q308</f>
        <v>#REF!</v>
      </c>
      <c r="U308" s="18" t="str">
        <f t="shared" si="58"/>
        <v>11 Б 03 00000000</v>
      </c>
    </row>
    <row r="309" spans="1:21" s="33" customFormat="1" ht="52.8">
      <c r="A309" s="32"/>
      <c r="B309" s="133" t="s">
        <v>271</v>
      </c>
      <c r="C309" s="134" t="s">
        <v>256</v>
      </c>
      <c r="D309" s="135" t="s">
        <v>12</v>
      </c>
      <c r="E309" s="135" t="s">
        <v>52</v>
      </c>
      <c r="F309" s="135" t="s">
        <v>272</v>
      </c>
      <c r="G309" s="135" t="s">
        <v>10</v>
      </c>
      <c r="H309" s="136">
        <f t="shared" si="59"/>
        <v>572040</v>
      </c>
      <c r="I309" s="105">
        <f>ROUND(K309*1000,2)</f>
        <v>572040</v>
      </c>
      <c r="J309" s="16">
        <f>H309-I309</f>
        <v>0</v>
      </c>
      <c r="K309" s="22">
        <v>572.04</v>
      </c>
      <c r="O309" s="22">
        <v>572.04</v>
      </c>
      <c r="P309" s="22">
        <v>572.04</v>
      </c>
      <c r="Q309" s="22">
        <v>572.04</v>
      </c>
      <c r="R309" s="22">
        <f>H309-O309</f>
        <v>571467.96</v>
      </c>
      <c r="S309" s="22" t="e">
        <f>#REF!-P309</f>
        <v>#REF!</v>
      </c>
      <c r="T309" s="22" t="e">
        <f>#REF!-Q309</f>
        <v>#REF!</v>
      </c>
      <c r="U309" s="18" t="str">
        <f t="shared" si="58"/>
        <v>11 Б 03 20340000</v>
      </c>
    </row>
    <row r="310" spans="1:21" s="33" customFormat="1" ht="26.4">
      <c r="A310" s="32"/>
      <c r="B310" s="133" t="s">
        <v>29</v>
      </c>
      <c r="C310" s="134" t="s">
        <v>256</v>
      </c>
      <c r="D310" s="135" t="s">
        <v>12</v>
      </c>
      <c r="E310" s="135" t="s">
        <v>52</v>
      </c>
      <c r="F310" s="135" t="s">
        <v>272</v>
      </c>
      <c r="G310" s="135" t="s">
        <v>30</v>
      </c>
      <c r="H310" s="136">
        <f>H311</f>
        <v>572040</v>
      </c>
      <c r="I310" s="105">
        <f>ROUND(K310*1000,2)</f>
        <v>572040</v>
      </c>
      <c r="J310" s="16">
        <f>H310-I310</f>
        <v>0</v>
      </c>
      <c r="K310" s="22">
        <v>572.04</v>
      </c>
      <c r="O310" s="22">
        <v>572.04</v>
      </c>
      <c r="P310" s="22">
        <v>572.04</v>
      </c>
      <c r="Q310" s="22">
        <v>572.04</v>
      </c>
      <c r="R310" s="22">
        <f>H310-O310</f>
        <v>571467.96</v>
      </c>
      <c r="S310" s="22" t="e">
        <f>#REF!-P310</f>
        <v>#REF!</v>
      </c>
      <c r="T310" s="22" t="e">
        <f>#REF!-Q310</f>
        <v>#REF!</v>
      </c>
      <c r="U310" s="18" t="str">
        <f t="shared" si="58"/>
        <v>11 Б 03 20340240</v>
      </c>
    </row>
    <row r="311" spans="1:21" s="33" customFormat="1" ht="15.6">
      <c r="A311" s="32"/>
      <c r="B311" s="133" t="s">
        <v>31</v>
      </c>
      <c r="C311" s="134" t="s">
        <v>256</v>
      </c>
      <c r="D311" s="135" t="s">
        <v>12</v>
      </c>
      <c r="E311" s="135" t="s">
        <v>52</v>
      </c>
      <c r="F311" s="135" t="s">
        <v>272</v>
      </c>
      <c r="G311" s="135" t="s">
        <v>32</v>
      </c>
      <c r="H311" s="136">
        <v>572040</v>
      </c>
      <c r="I311" s="105"/>
      <c r="J311" s="16"/>
      <c r="K311" s="22"/>
      <c r="O311" s="22"/>
      <c r="P311" s="22"/>
      <c r="Q311" s="22"/>
      <c r="R311" s="22"/>
      <c r="S311" s="22"/>
      <c r="T311" s="22"/>
      <c r="U311" s="18" t="str">
        <f t="shared" si="58"/>
        <v>11 Б 03 20340244</v>
      </c>
    </row>
    <row r="312" spans="1:21" s="17" customFormat="1" ht="39.6">
      <c r="A312" s="15"/>
      <c r="B312" s="137" t="s">
        <v>147</v>
      </c>
      <c r="C312" s="134" t="s">
        <v>256</v>
      </c>
      <c r="D312" s="140" t="s">
        <v>12</v>
      </c>
      <c r="E312" s="140">
        <v>13</v>
      </c>
      <c r="F312" s="140" t="s">
        <v>148</v>
      </c>
      <c r="G312" s="140" t="s">
        <v>10</v>
      </c>
      <c r="H312" s="145">
        <f>H313</f>
        <v>3000000</v>
      </c>
      <c r="I312" s="108">
        <f>ROUND(K312*1000,2)</f>
        <v>3000000</v>
      </c>
      <c r="J312" s="16">
        <f>H312-I312</f>
        <v>0</v>
      </c>
      <c r="K312" s="31">
        <v>3000</v>
      </c>
      <c r="O312" s="31">
        <v>3000</v>
      </c>
      <c r="P312" s="31">
        <v>0</v>
      </c>
      <c r="Q312" s="31">
        <v>0</v>
      </c>
      <c r="R312" s="31">
        <f>H312-O312</f>
        <v>2997000</v>
      </c>
      <c r="S312" s="31" t="e">
        <f>#REF!-P312</f>
        <v>#REF!</v>
      </c>
      <c r="T312" s="31" t="e">
        <f>#REF!-Q312</f>
        <v>#REF!</v>
      </c>
      <c r="U312" s="18" t="str">
        <f t="shared" si="58"/>
        <v>15 0 00 00000000</v>
      </c>
    </row>
    <row r="313" spans="1:21" s="17" customFormat="1" ht="15.6">
      <c r="A313" s="15"/>
      <c r="B313" s="133" t="s">
        <v>149</v>
      </c>
      <c r="C313" s="134" t="s">
        <v>256</v>
      </c>
      <c r="D313" s="140" t="s">
        <v>12</v>
      </c>
      <c r="E313" s="140">
        <v>13</v>
      </c>
      <c r="F313" s="140" t="s">
        <v>150</v>
      </c>
      <c r="G313" s="140" t="s">
        <v>10</v>
      </c>
      <c r="H313" s="145">
        <f>H314</f>
        <v>3000000</v>
      </c>
      <c r="I313" s="108">
        <f>ROUND(K313*1000,2)</f>
        <v>3000000</v>
      </c>
      <c r="J313" s="16">
        <f>H313-I313</f>
        <v>0</v>
      </c>
      <c r="K313" s="31">
        <v>3000</v>
      </c>
      <c r="O313" s="31">
        <v>3000</v>
      </c>
      <c r="P313" s="31">
        <v>0</v>
      </c>
      <c r="Q313" s="31">
        <v>0</v>
      </c>
      <c r="R313" s="31">
        <f>H313-O313</f>
        <v>2997000</v>
      </c>
      <c r="S313" s="31" t="e">
        <f>#REF!-P313</f>
        <v>#REF!</v>
      </c>
      <c r="T313" s="31" t="e">
        <f>#REF!-Q313</f>
        <v>#REF!</v>
      </c>
      <c r="U313" s="18" t="str">
        <f t="shared" si="58"/>
        <v>15 1 00 00000000</v>
      </c>
    </row>
    <row r="314" spans="1:21" s="17" customFormat="1" ht="39.6">
      <c r="A314" s="15"/>
      <c r="B314" s="146" t="s">
        <v>273</v>
      </c>
      <c r="C314" s="134" t="s">
        <v>256</v>
      </c>
      <c r="D314" s="140" t="s">
        <v>12</v>
      </c>
      <c r="E314" s="140">
        <v>13</v>
      </c>
      <c r="F314" s="140" t="s">
        <v>274</v>
      </c>
      <c r="G314" s="140" t="s">
        <v>10</v>
      </c>
      <c r="H314" s="145">
        <f>H315</f>
        <v>3000000</v>
      </c>
      <c r="I314" s="108">
        <f>ROUND(K314*1000,2)</f>
        <v>3000000</v>
      </c>
      <c r="J314" s="16">
        <f>H314-I314</f>
        <v>0</v>
      </c>
      <c r="K314" s="31">
        <v>3000</v>
      </c>
      <c r="O314" s="31">
        <v>3000</v>
      </c>
      <c r="P314" s="31">
        <v>0</v>
      </c>
      <c r="Q314" s="31">
        <v>0</v>
      </c>
      <c r="R314" s="31">
        <f>H314-O314</f>
        <v>2997000</v>
      </c>
      <c r="S314" s="31" t="e">
        <f>#REF!-P314</f>
        <v>#REF!</v>
      </c>
      <c r="T314" s="31" t="e">
        <f>#REF!-Q314</f>
        <v>#REF!</v>
      </c>
      <c r="U314" s="18" t="str">
        <f t="shared" si="58"/>
        <v>15 1 02 00000000</v>
      </c>
    </row>
    <row r="315" spans="1:21" s="17" customFormat="1" ht="39.6">
      <c r="A315" s="15"/>
      <c r="B315" s="146" t="s">
        <v>153</v>
      </c>
      <c r="C315" s="134" t="s">
        <v>256</v>
      </c>
      <c r="D315" s="140" t="s">
        <v>12</v>
      </c>
      <c r="E315" s="140">
        <v>13</v>
      </c>
      <c r="F315" s="140" t="s">
        <v>275</v>
      </c>
      <c r="G315" s="140" t="s">
        <v>10</v>
      </c>
      <c r="H315" s="145">
        <f t="shared" ref="H315" si="60">H316</f>
        <v>3000000</v>
      </c>
      <c r="I315" s="108">
        <f>ROUND(K315*1000,2)</f>
        <v>3000000</v>
      </c>
      <c r="J315" s="16">
        <f>H315-I315</f>
        <v>0</v>
      </c>
      <c r="K315" s="31">
        <v>3000</v>
      </c>
      <c r="O315" s="31">
        <v>3000</v>
      </c>
      <c r="P315" s="31">
        <v>0</v>
      </c>
      <c r="Q315" s="31">
        <v>0</v>
      </c>
      <c r="R315" s="31">
        <f>H315-O315</f>
        <v>2997000</v>
      </c>
      <c r="S315" s="31" t="e">
        <f>#REF!-P315</f>
        <v>#REF!</v>
      </c>
      <c r="T315" s="31" t="e">
        <f>#REF!-Q315</f>
        <v>#REF!</v>
      </c>
      <c r="U315" s="18" t="str">
        <f t="shared" si="58"/>
        <v>15 1 02 20350000</v>
      </c>
    </row>
    <row r="316" spans="1:21" s="17" customFormat="1" ht="26.4">
      <c r="A316" s="15"/>
      <c r="B316" s="146" t="s">
        <v>29</v>
      </c>
      <c r="C316" s="134" t="s">
        <v>256</v>
      </c>
      <c r="D316" s="140" t="s">
        <v>12</v>
      </c>
      <c r="E316" s="140">
        <v>13</v>
      </c>
      <c r="F316" s="140" t="s">
        <v>275</v>
      </c>
      <c r="G316" s="140" t="s">
        <v>30</v>
      </c>
      <c r="H316" s="136">
        <f>H317</f>
        <v>3000000</v>
      </c>
      <c r="I316" s="105">
        <f>ROUND(K316*1000,2)</f>
        <v>3000000</v>
      </c>
      <c r="J316" s="16">
        <f>H316-I316</f>
        <v>0</v>
      </c>
      <c r="K316" s="22">
        <v>3000</v>
      </c>
      <c r="O316" s="22">
        <v>3000</v>
      </c>
      <c r="P316" s="22">
        <v>0</v>
      </c>
      <c r="Q316" s="22">
        <v>0</v>
      </c>
      <c r="R316" s="22">
        <f>H316-O316</f>
        <v>2997000</v>
      </c>
      <c r="S316" s="22" t="e">
        <f>#REF!-P316</f>
        <v>#REF!</v>
      </c>
      <c r="T316" s="22" t="e">
        <f>#REF!-Q316</f>
        <v>#REF!</v>
      </c>
      <c r="U316" s="18" t="str">
        <f t="shared" si="58"/>
        <v>15 1 02 20350240</v>
      </c>
    </row>
    <row r="317" spans="1:21" s="17" customFormat="1" ht="15.6">
      <c r="A317" s="15"/>
      <c r="B317" s="133" t="s">
        <v>31</v>
      </c>
      <c r="C317" s="134" t="s">
        <v>256</v>
      </c>
      <c r="D317" s="140" t="s">
        <v>12</v>
      </c>
      <c r="E317" s="140">
        <v>13</v>
      </c>
      <c r="F317" s="140" t="s">
        <v>275</v>
      </c>
      <c r="G317" s="140" t="s">
        <v>32</v>
      </c>
      <c r="H317" s="136">
        <v>3000000</v>
      </c>
      <c r="I317" s="105"/>
      <c r="J317" s="16"/>
      <c r="K317" s="22"/>
      <c r="O317" s="22"/>
      <c r="P317" s="22"/>
      <c r="Q317" s="22"/>
      <c r="R317" s="22"/>
      <c r="S317" s="22"/>
      <c r="T317" s="22"/>
      <c r="U317" s="18" t="str">
        <f t="shared" si="58"/>
        <v>15 1 02 20350244</v>
      </c>
    </row>
    <row r="318" spans="1:21" s="33" customFormat="1" ht="26.4">
      <c r="A318" s="32"/>
      <c r="B318" s="133" t="s">
        <v>276</v>
      </c>
      <c r="C318" s="134" t="s">
        <v>256</v>
      </c>
      <c r="D318" s="135" t="s">
        <v>12</v>
      </c>
      <c r="E318" s="135" t="s">
        <v>52</v>
      </c>
      <c r="F318" s="135" t="s">
        <v>277</v>
      </c>
      <c r="G318" s="135" t="s">
        <v>10</v>
      </c>
      <c r="H318" s="136">
        <f>H319</f>
        <v>70614460</v>
      </c>
      <c r="I318" s="105">
        <f>ROUND(K318*1000,2)</f>
        <v>70614460</v>
      </c>
      <c r="J318" s="16">
        <f>H318-I318</f>
        <v>0</v>
      </c>
      <c r="K318" s="22">
        <v>70614.459999999992</v>
      </c>
      <c r="O318" s="22">
        <v>70614.459999999992</v>
      </c>
      <c r="P318" s="22">
        <v>69509.459999999992</v>
      </c>
      <c r="Q318" s="22">
        <v>69509.459999999992</v>
      </c>
      <c r="R318" s="22">
        <f>H318-O318</f>
        <v>70543845.540000007</v>
      </c>
      <c r="S318" s="22" t="e">
        <f>#REF!-P318</f>
        <v>#REF!</v>
      </c>
      <c r="T318" s="22" t="e">
        <f>#REF!-Q318</f>
        <v>#REF!</v>
      </c>
      <c r="U318" s="18" t="str">
        <f t="shared" si="58"/>
        <v>72 0 00 00000000</v>
      </c>
    </row>
    <row r="319" spans="1:21" s="33" customFormat="1" ht="39.6">
      <c r="A319" s="32"/>
      <c r="B319" s="133" t="s">
        <v>278</v>
      </c>
      <c r="C319" s="134" t="s">
        <v>256</v>
      </c>
      <c r="D319" s="135" t="s">
        <v>12</v>
      </c>
      <c r="E319" s="135" t="s">
        <v>52</v>
      </c>
      <c r="F319" s="135" t="s">
        <v>279</v>
      </c>
      <c r="G319" s="135" t="s">
        <v>10</v>
      </c>
      <c r="H319" s="136">
        <f>H330+H320</f>
        <v>70614460</v>
      </c>
      <c r="I319" s="105">
        <f>ROUND(K319*1000,2)</f>
        <v>70614460</v>
      </c>
      <c r="J319" s="16">
        <f>H319-I319</f>
        <v>0</v>
      </c>
      <c r="K319" s="22">
        <v>70614.459999999992</v>
      </c>
      <c r="O319" s="22">
        <v>70614.459999999992</v>
      </c>
      <c r="P319" s="22">
        <v>69509.459999999992</v>
      </c>
      <c r="Q319" s="22">
        <v>69509.459999999992</v>
      </c>
      <c r="R319" s="22">
        <f>H319-O319</f>
        <v>70543845.540000007</v>
      </c>
      <c r="S319" s="22" t="e">
        <f>#REF!-P319</f>
        <v>#REF!</v>
      </c>
      <c r="T319" s="22" t="e">
        <f>#REF!-Q319</f>
        <v>#REF!</v>
      </c>
      <c r="U319" s="18" t="str">
        <f t="shared" si="58"/>
        <v>72 1 00 00000000</v>
      </c>
    </row>
    <row r="320" spans="1:21" s="33" customFormat="1" ht="26.4">
      <c r="A320" s="32"/>
      <c r="B320" s="133" t="s">
        <v>19</v>
      </c>
      <c r="C320" s="134" t="s">
        <v>256</v>
      </c>
      <c r="D320" s="135" t="s">
        <v>12</v>
      </c>
      <c r="E320" s="135" t="s">
        <v>52</v>
      </c>
      <c r="F320" s="135" t="s">
        <v>280</v>
      </c>
      <c r="G320" s="135" t="s">
        <v>10</v>
      </c>
      <c r="H320" s="136">
        <f>H321+H324+H326</f>
        <v>11702940</v>
      </c>
      <c r="I320" s="105">
        <f>ROUND(K320*1000,2)</f>
        <v>11702940</v>
      </c>
      <c r="J320" s="16">
        <f>H320-I320</f>
        <v>0</v>
      </c>
      <c r="K320" s="22">
        <v>11702.940000000002</v>
      </c>
      <c r="O320" s="22">
        <v>11702.940000000002</v>
      </c>
      <c r="P320" s="22">
        <v>10597.939999999999</v>
      </c>
      <c r="Q320" s="22">
        <v>10597.939999999999</v>
      </c>
      <c r="R320" s="22">
        <f>H320-O320</f>
        <v>11691237.060000001</v>
      </c>
      <c r="S320" s="22" t="e">
        <f>#REF!-P320</f>
        <v>#REF!</v>
      </c>
      <c r="T320" s="22" t="e">
        <f>#REF!-Q320</f>
        <v>#REF!</v>
      </c>
      <c r="U320" s="18" t="str">
        <f t="shared" si="58"/>
        <v>72 1 00 10010000</v>
      </c>
    </row>
    <row r="321" spans="1:21" s="33" customFormat="1" ht="26.4">
      <c r="A321" s="32"/>
      <c r="B321" s="137" t="s">
        <v>21</v>
      </c>
      <c r="C321" s="134" t="s">
        <v>256</v>
      </c>
      <c r="D321" s="135" t="s">
        <v>12</v>
      </c>
      <c r="E321" s="135" t="s">
        <v>52</v>
      </c>
      <c r="F321" s="135" t="s">
        <v>280</v>
      </c>
      <c r="G321" s="135" t="s">
        <v>22</v>
      </c>
      <c r="H321" s="136">
        <f>SUM(H322:H323)</f>
        <v>1571790</v>
      </c>
      <c r="I321" s="105">
        <f>ROUND(K321*1000,2)</f>
        <v>1571790</v>
      </c>
      <c r="J321" s="16">
        <f>H321-I321</f>
        <v>0</v>
      </c>
      <c r="K321" s="22">
        <v>1571.79</v>
      </c>
      <c r="O321" s="22">
        <v>1571.79</v>
      </c>
      <c r="P321" s="22">
        <v>1571.79</v>
      </c>
      <c r="Q321" s="22">
        <v>1571.79</v>
      </c>
      <c r="R321" s="22">
        <f>H321-O321</f>
        <v>1570218.21</v>
      </c>
      <c r="S321" s="22" t="e">
        <f>#REF!-P321</f>
        <v>#REF!</v>
      </c>
      <c r="T321" s="22" t="e">
        <f>#REF!-Q321</f>
        <v>#REF!</v>
      </c>
      <c r="U321" s="18" t="str">
        <f t="shared" si="58"/>
        <v>72 1 00 10010120</v>
      </c>
    </row>
    <row r="322" spans="1:21" s="35" customFormat="1" ht="26.4">
      <c r="A322" s="34"/>
      <c r="B322" s="137" t="s">
        <v>23</v>
      </c>
      <c r="C322" s="134" t="s">
        <v>256</v>
      </c>
      <c r="D322" s="135" t="s">
        <v>12</v>
      </c>
      <c r="E322" s="135" t="s">
        <v>52</v>
      </c>
      <c r="F322" s="135" t="s">
        <v>280</v>
      </c>
      <c r="G322" s="135" t="s">
        <v>24</v>
      </c>
      <c r="H322" s="136">
        <v>1220340</v>
      </c>
      <c r="I322" s="106"/>
      <c r="J322" s="25"/>
      <c r="K322" s="24"/>
      <c r="O322" s="24"/>
      <c r="P322" s="24"/>
      <c r="Q322" s="24"/>
      <c r="R322" s="24"/>
      <c r="S322" s="24"/>
      <c r="T322" s="24"/>
      <c r="U322" s="27"/>
    </row>
    <row r="323" spans="1:21" s="35" customFormat="1" ht="39.6">
      <c r="A323" s="34"/>
      <c r="B323" s="137" t="s">
        <v>27</v>
      </c>
      <c r="C323" s="134" t="s">
        <v>256</v>
      </c>
      <c r="D323" s="135" t="s">
        <v>12</v>
      </c>
      <c r="E323" s="135" t="s">
        <v>52</v>
      </c>
      <c r="F323" s="135" t="s">
        <v>280</v>
      </c>
      <c r="G323" s="135" t="s">
        <v>28</v>
      </c>
      <c r="H323" s="136">
        <v>351450</v>
      </c>
      <c r="I323" s="106"/>
      <c r="J323" s="25"/>
      <c r="K323" s="24"/>
      <c r="O323" s="24"/>
      <c r="P323" s="24"/>
      <c r="Q323" s="24"/>
      <c r="R323" s="24"/>
      <c r="S323" s="24"/>
      <c r="T323" s="24"/>
      <c r="U323" s="27"/>
    </row>
    <row r="324" spans="1:21" s="33" customFormat="1" ht="26.4">
      <c r="A324" s="32"/>
      <c r="B324" s="133" t="s">
        <v>29</v>
      </c>
      <c r="C324" s="134" t="s">
        <v>256</v>
      </c>
      <c r="D324" s="135" t="s">
        <v>12</v>
      </c>
      <c r="E324" s="135" t="s">
        <v>52</v>
      </c>
      <c r="F324" s="135" t="s">
        <v>280</v>
      </c>
      <c r="G324" s="135" t="s">
        <v>30</v>
      </c>
      <c r="H324" s="136">
        <f>H325</f>
        <v>10021450</v>
      </c>
      <c r="I324" s="105">
        <f>ROUND(K324*1000,2)</f>
        <v>10021450</v>
      </c>
      <c r="J324" s="16">
        <f>H324-I324</f>
        <v>0</v>
      </c>
      <c r="K324" s="22">
        <v>10021.450000000001</v>
      </c>
      <c r="O324" s="22">
        <v>10021.450000000001</v>
      </c>
      <c r="P324" s="22">
        <v>8947.15</v>
      </c>
      <c r="Q324" s="22">
        <v>8947.15</v>
      </c>
      <c r="R324" s="22">
        <f>H324-O324</f>
        <v>10011428.550000001</v>
      </c>
      <c r="S324" s="22" t="e">
        <f>#REF!-P324</f>
        <v>#REF!</v>
      </c>
      <c r="T324" s="22" t="e">
        <f>#REF!-Q324</f>
        <v>#REF!</v>
      </c>
      <c r="U324" s="18" t="str">
        <f t="shared" si="58"/>
        <v>72 1 00 10010240</v>
      </c>
    </row>
    <row r="325" spans="1:21" s="33" customFormat="1" ht="15.6">
      <c r="A325" s="32"/>
      <c r="B325" s="133" t="s">
        <v>31</v>
      </c>
      <c r="C325" s="134" t="s">
        <v>256</v>
      </c>
      <c r="D325" s="135" t="s">
        <v>12</v>
      </c>
      <c r="E325" s="135" t="s">
        <v>52</v>
      </c>
      <c r="F325" s="135" t="s">
        <v>280</v>
      </c>
      <c r="G325" s="135" t="s">
        <v>32</v>
      </c>
      <c r="H325" s="136">
        <v>10021450</v>
      </c>
      <c r="I325" s="105"/>
      <c r="J325" s="16"/>
      <c r="K325" s="22"/>
      <c r="O325" s="22"/>
      <c r="P325" s="22"/>
      <c r="Q325" s="22"/>
      <c r="R325" s="22"/>
      <c r="S325" s="22"/>
      <c r="T325" s="22"/>
      <c r="U325" s="18"/>
    </row>
    <row r="326" spans="1:21" s="33" customFormat="1" ht="15.6">
      <c r="A326" s="32"/>
      <c r="B326" s="133" t="s">
        <v>33</v>
      </c>
      <c r="C326" s="134" t="s">
        <v>256</v>
      </c>
      <c r="D326" s="135" t="s">
        <v>12</v>
      </c>
      <c r="E326" s="135" t="s">
        <v>52</v>
      </c>
      <c r="F326" s="135" t="s">
        <v>280</v>
      </c>
      <c r="G326" s="135" t="s">
        <v>34</v>
      </c>
      <c r="H326" s="136">
        <f>SUM(H327:H329)</f>
        <v>109700</v>
      </c>
      <c r="I326" s="105">
        <f>ROUND(K326*1000,2)</f>
        <v>109700</v>
      </c>
      <c r="J326" s="16">
        <f>H326-I326</f>
        <v>0</v>
      </c>
      <c r="K326" s="22">
        <v>109.7</v>
      </c>
      <c r="O326" s="22">
        <v>109.7</v>
      </c>
      <c r="P326" s="22">
        <v>79</v>
      </c>
      <c r="Q326" s="22">
        <v>79</v>
      </c>
      <c r="R326" s="22">
        <f>H326-O326</f>
        <v>109590.3</v>
      </c>
      <c r="S326" s="22" t="e">
        <f>#REF!-P326</f>
        <v>#REF!</v>
      </c>
      <c r="T326" s="22" t="e">
        <f>#REF!-Q326</f>
        <v>#REF!</v>
      </c>
      <c r="U326" s="18" t="str">
        <f t="shared" si="58"/>
        <v>72 1 00 10010850</v>
      </c>
    </row>
    <row r="327" spans="1:21" s="35" customFormat="1" ht="15.6">
      <c r="A327" s="34"/>
      <c r="B327" s="137" t="s">
        <v>35</v>
      </c>
      <c r="C327" s="134" t="s">
        <v>256</v>
      </c>
      <c r="D327" s="135" t="s">
        <v>12</v>
      </c>
      <c r="E327" s="135" t="s">
        <v>52</v>
      </c>
      <c r="F327" s="135" t="s">
        <v>280</v>
      </c>
      <c r="G327" s="135" t="s">
        <v>36</v>
      </c>
      <c r="H327" s="136">
        <v>66940</v>
      </c>
      <c r="I327" s="106"/>
      <c r="J327" s="25"/>
      <c r="K327" s="24"/>
      <c r="O327" s="24"/>
      <c r="P327" s="24"/>
      <c r="Q327" s="24"/>
      <c r="R327" s="24"/>
      <c r="S327" s="24"/>
      <c r="T327" s="24"/>
      <c r="U327" s="27"/>
    </row>
    <row r="328" spans="1:21" s="35" customFormat="1" ht="15.6">
      <c r="A328" s="34"/>
      <c r="B328" s="137" t="s">
        <v>37</v>
      </c>
      <c r="C328" s="134" t="s">
        <v>256</v>
      </c>
      <c r="D328" s="135" t="s">
        <v>12</v>
      </c>
      <c r="E328" s="135" t="s">
        <v>52</v>
      </c>
      <c r="F328" s="135" t="s">
        <v>280</v>
      </c>
      <c r="G328" s="135" t="s">
        <v>38</v>
      </c>
      <c r="H328" s="136">
        <v>36720</v>
      </c>
      <c r="I328" s="106"/>
      <c r="J328" s="25"/>
      <c r="K328" s="24"/>
      <c r="O328" s="24"/>
      <c r="P328" s="24"/>
      <c r="Q328" s="24"/>
      <c r="R328" s="24"/>
      <c r="S328" s="24"/>
      <c r="T328" s="24"/>
      <c r="U328" s="27"/>
    </row>
    <row r="329" spans="1:21" s="35" customFormat="1" ht="15.6">
      <c r="A329" s="34"/>
      <c r="B329" s="137" t="s">
        <v>78</v>
      </c>
      <c r="C329" s="134" t="s">
        <v>256</v>
      </c>
      <c r="D329" s="135" t="s">
        <v>12</v>
      </c>
      <c r="E329" s="135" t="s">
        <v>52</v>
      </c>
      <c r="F329" s="135" t="s">
        <v>280</v>
      </c>
      <c r="G329" s="135" t="s">
        <v>79</v>
      </c>
      <c r="H329" s="136">
        <v>6040</v>
      </c>
      <c r="I329" s="106"/>
      <c r="J329" s="25"/>
      <c r="K329" s="24"/>
      <c r="O329" s="24"/>
      <c r="P329" s="24"/>
      <c r="Q329" s="24"/>
      <c r="R329" s="24"/>
      <c r="S329" s="24"/>
      <c r="T329" s="24"/>
      <c r="U329" s="27"/>
    </row>
    <row r="330" spans="1:21" s="33" customFormat="1" ht="26.4">
      <c r="A330" s="32"/>
      <c r="B330" s="133" t="s">
        <v>39</v>
      </c>
      <c r="C330" s="134" t="s">
        <v>256</v>
      </c>
      <c r="D330" s="135" t="s">
        <v>12</v>
      </c>
      <c r="E330" s="135" t="s">
        <v>52</v>
      </c>
      <c r="F330" s="135" t="s">
        <v>281</v>
      </c>
      <c r="G330" s="135" t="s">
        <v>10</v>
      </c>
      <c r="H330" s="136">
        <f>SUM(H331:H331)</f>
        <v>58911520</v>
      </c>
      <c r="I330" s="105">
        <f>ROUND(K330*1000,2)</f>
        <v>58911520</v>
      </c>
      <c r="J330" s="16">
        <f>H330-I330</f>
        <v>0</v>
      </c>
      <c r="K330" s="22">
        <v>58911.519999999997</v>
      </c>
      <c r="O330" s="22">
        <v>58911.519999999997</v>
      </c>
      <c r="P330" s="22">
        <v>58911.519999999997</v>
      </c>
      <c r="Q330" s="22">
        <v>58911.519999999997</v>
      </c>
      <c r="R330" s="22">
        <f>H330-O330</f>
        <v>58852608.479999997</v>
      </c>
      <c r="S330" s="22" t="e">
        <f>#REF!-P330</f>
        <v>#REF!</v>
      </c>
      <c r="T330" s="22" t="e">
        <f>#REF!-Q330</f>
        <v>#REF!</v>
      </c>
      <c r="U330" s="18" t="str">
        <f t="shared" si="58"/>
        <v>72 1 00 10020000</v>
      </c>
    </row>
    <row r="331" spans="1:21" s="33" customFormat="1" ht="26.4">
      <c r="A331" s="32"/>
      <c r="B331" s="137" t="s">
        <v>21</v>
      </c>
      <c r="C331" s="134" t="s">
        <v>256</v>
      </c>
      <c r="D331" s="135" t="s">
        <v>12</v>
      </c>
      <c r="E331" s="135" t="s">
        <v>52</v>
      </c>
      <c r="F331" s="135" t="s">
        <v>281</v>
      </c>
      <c r="G331" s="135" t="s">
        <v>22</v>
      </c>
      <c r="H331" s="136">
        <f>SUM(H332:H333)</f>
        <v>58911520</v>
      </c>
      <c r="I331" s="105">
        <f>ROUND(K331*1000,2)</f>
        <v>58911520</v>
      </c>
      <c r="J331" s="16">
        <f>H331-I331</f>
        <v>0</v>
      </c>
      <c r="K331" s="22">
        <v>58911.519999999997</v>
      </c>
      <c r="O331" s="22">
        <v>58911.519999999997</v>
      </c>
      <c r="P331" s="22">
        <v>58911.519999999997</v>
      </c>
      <c r="Q331" s="22">
        <v>58911.519999999997</v>
      </c>
      <c r="R331" s="22">
        <f>H331-O331</f>
        <v>58852608.479999997</v>
      </c>
      <c r="S331" s="22" t="e">
        <f>#REF!-P331</f>
        <v>#REF!</v>
      </c>
      <c r="T331" s="22" t="e">
        <f>#REF!-Q331</f>
        <v>#REF!</v>
      </c>
      <c r="U331" s="18" t="str">
        <f t="shared" si="58"/>
        <v>72 1 00 10020120</v>
      </c>
    </row>
    <row r="332" spans="1:21" s="35" customFormat="1" ht="15.6">
      <c r="A332" s="34"/>
      <c r="B332" s="137" t="s">
        <v>41</v>
      </c>
      <c r="C332" s="134" t="s">
        <v>256</v>
      </c>
      <c r="D332" s="135" t="s">
        <v>12</v>
      </c>
      <c r="E332" s="135" t="s">
        <v>52</v>
      </c>
      <c r="F332" s="135" t="s">
        <v>281</v>
      </c>
      <c r="G332" s="135" t="s">
        <v>42</v>
      </c>
      <c r="H332" s="136">
        <v>45246950</v>
      </c>
      <c r="I332" s="106"/>
      <c r="J332" s="25"/>
      <c r="K332" s="24"/>
      <c r="O332" s="24"/>
      <c r="P332" s="24"/>
      <c r="Q332" s="24"/>
      <c r="R332" s="24"/>
      <c r="S332" s="24"/>
      <c r="T332" s="24"/>
      <c r="U332" s="27"/>
    </row>
    <row r="333" spans="1:21" s="35" customFormat="1" ht="39.6">
      <c r="A333" s="34"/>
      <c r="B333" s="137" t="s">
        <v>27</v>
      </c>
      <c r="C333" s="134" t="s">
        <v>256</v>
      </c>
      <c r="D333" s="135" t="s">
        <v>12</v>
      </c>
      <c r="E333" s="135" t="s">
        <v>52</v>
      </c>
      <c r="F333" s="135" t="s">
        <v>281</v>
      </c>
      <c r="G333" s="135" t="s">
        <v>28</v>
      </c>
      <c r="H333" s="136">
        <v>13664570</v>
      </c>
      <c r="I333" s="106"/>
      <c r="J333" s="25"/>
      <c r="K333" s="24"/>
      <c r="O333" s="24"/>
      <c r="P333" s="24"/>
      <c r="Q333" s="24"/>
      <c r="R333" s="24"/>
      <c r="S333" s="24"/>
      <c r="T333" s="24"/>
      <c r="U333" s="27"/>
    </row>
    <row r="334" spans="1:21" s="33" customFormat="1" ht="39.6">
      <c r="A334" s="32"/>
      <c r="B334" s="149" t="s">
        <v>88</v>
      </c>
      <c r="C334" s="134" t="s">
        <v>256</v>
      </c>
      <c r="D334" s="135" t="s">
        <v>12</v>
      </c>
      <c r="E334" s="135" t="s">
        <v>52</v>
      </c>
      <c r="F334" s="135" t="s">
        <v>89</v>
      </c>
      <c r="G334" s="135" t="s">
        <v>10</v>
      </c>
      <c r="H334" s="136">
        <f>H335</f>
        <v>268000</v>
      </c>
      <c r="I334" s="105">
        <f>ROUND(K334*1000,2)</f>
        <v>268000</v>
      </c>
      <c r="J334" s="16">
        <f>H334-I334</f>
        <v>0</v>
      </c>
      <c r="K334" s="22">
        <v>268</v>
      </c>
      <c r="O334" s="22">
        <v>268</v>
      </c>
      <c r="P334" s="22">
        <v>0</v>
      </c>
      <c r="Q334" s="22">
        <v>0</v>
      </c>
      <c r="R334" s="22">
        <f>H334-O334</f>
        <v>267732</v>
      </c>
      <c r="S334" s="22" t="e">
        <f>#REF!-P334</f>
        <v>#REF!</v>
      </c>
      <c r="T334" s="22" t="e">
        <f>#REF!-Q334</f>
        <v>#REF!</v>
      </c>
      <c r="U334" s="18" t="str">
        <f t="shared" si="58"/>
        <v>98 0 00 00000000</v>
      </c>
    </row>
    <row r="335" spans="1:21" s="33" customFormat="1" ht="15.6">
      <c r="A335" s="32"/>
      <c r="B335" s="149" t="s">
        <v>90</v>
      </c>
      <c r="C335" s="134" t="s">
        <v>256</v>
      </c>
      <c r="D335" s="135" t="s">
        <v>12</v>
      </c>
      <c r="E335" s="135" t="s">
        <v>52</v>
      </c>
      <c r="F335" s="135" t="s">
        <v>91</v>
      </c>
      <c r="G335" s="135" t="s">
        <v>10</v>
      </c>
      <c r="H335" s="136">
        <f>H336</f>
        <v>268000</v>
      </c>
      <c r="I335" s="105">
        <f>ROUND(K335*1000,2)</f>
        <v>268000</v>
      </c>
      <c r="J335" s="16">
        <f>H335-I335</f>
        <v>0</v>
      </c>
      <c r="K335" s="22">
        <v>268</v>
      </c>
      <c r="O335" s="22">
        <v>268</v>
      </c>
      <c r="P335" s="22">
        <v>0</v>
      </c>
      <c r="Q335" s="22">
        <v>0</v>
      </c>
      <c r="R335" s="22">
        <f>H335-O335</f>
        <v>267732</v>
      </c>
      <c r="S335" s="22" t="e">
        <f>#REF!-P335</f>
        <v>#REF!</v>
      </c>
      <c r="T335" s="22" t="e">
        <f>#REF!-Q335</f>
        <v>#REF!</v>
      </c>
      <c r="U335" s="18" t="str">
        <f t="shared" si="58"/>
        <v>98 1 00 00000000</v>
      </c>
    </row>
    <row r="336" spans="1:21" s="33" customFormat="1" ht="26.4">
      <c r="A336" s="32"/>
      <c r="B336" s="149" t="s">
        <v>282</v>
      </c>
      <c r="C336" s="134" t="s">
        <v>256</v>
      </c>
      <c r="D336" s="135" t="s">
        <v>12</v>
      </c>
      <c r="E336" s="135" t="s">
        <v>52</v>
      </c>
      <c r="F336" s="135" t="s">
        <v>283</v>
      </c>
      <c r="G336" s="135" t="s">
        <v>10</v>
      </c>
      <c r="H336" s="136">
        <f>H337</f>
        <v>268000</v>
      </c>
      <c r="I336" s="105">
        <f>ROUND(K336*1000,2)</f>
        <v>268000</v>
      </c>
      <c r="J336" s="16">
        <f>H336-I336</f>
        <v>0</v>
      </c>
      <c r="K336" s="22">
        <v>268</v>
      </c>
      <c r="O336" s="22">
        <v>268</v>
      </c>
      <c r="P336" s="22">
        <v>0</v>
      </c>
      <c r="Q336" s="22">
        <v>0</v>
      </c>
      <c r="R336" s="22">
        <f>H336-O336</f>
        <v>267732</v>
      </c>
      <c r="S336" s="22" t="e">
        <f>#REF!-P336</f>
        <v>#REF!</v>
      </c>
      <c r="T336" s="22" t="e">
        <f>#REF!-Q336</f>
        <v>#REF!</v>
      </c>
      <c r="U336" s="18" t="str">
        <f t="shared" si="58"/>
        <v>98 1 00 21350000</v>
      </c>
    </row>
    <row r="337" spans="1:21" s="33" customFormat="1" ht="15.6">
      <c r="A337" s="32"/>
      <c r="B337" s="149" t="s">
        <v>189</v>
      </c>
      <c r="C337" s="134" t="s">
        <v>256</v>
      </c>
      <c r="D337" s="135" t="s">
        <v>12</v>
      </c>
      <c r="E337" s="135" t="s">
        <v>52</v>
      </c>
      <c r="F337" s="135" t="s">
        <v>283</v>
      </c>
      <c r="G337" s="135" t="s">
        <v>190</v>
      </c>
      <c r="H337" s="136">
        <f>H338</f>
        <v>268000</v>
      </c>
      <c r="I337" s="105">
        <f>ROUND(K337*1000,2)</f>
        <v>268000</v>
      </c>
      <c r="J337" s="16">
        <f>H337-I337</f>
        <v>0</v>
      </c>
      <c r="K337" s="22">
        <v>268</v>
      </c>
      <c r="O337" s="22">
        <v>268</v>
      </c>
      <c r="P337" s="22">
        <v>0</v>
      </c>
      <c r="Q337" s="22">
        <v>0</v>
      </c>
      <c r="R337" s="22">
        <f>H337-O337</f>
        <v>267732</v>
      </c>
      <c r="S337" s="22" t="e">
        <f>#REF!-P337</f>
        <v>#REF!</v>
      </c>
      <c r="T337" s="22" t="e">
        <f>#REF!-Q337</f>
        <v>#REF!</v>
      </c>
      <c r="U337" s="18" t="str">
        <f t="shared" si="58"/>
        <v>98 1 00 21350830</v>
      </c>
    </row>
    <row r="338" spans="1:21" s="33" customFormat="1" ht="26.4">
      <c r="A338" s="32"/>
      <c r="B338" s="149" t="s">
        <v>191</v>
      </c>
      <c r="C338" s="134" t="s">
        <v>256</v>
      </c>
      <c r="D338" s="135" t="s">
        <v>12</v>
      </c>
      <c r="E338" s="135" t="s">
        <v>52</v>
      </c>
      <c r="F338" s="135" t="s">
        <v>283</v>
      </c>
      <c r="G338" s="135" t="s">
        <v>192</v>
      </c>
      <c r="H338" s="136">
        <v>268000</v>
      </c>
      <c r="I338" s="105"/>
      <c r="J338" s="16"/>
      <c r="K338" s="22"/>
      <c r="O338" s="22"/>
      <c r="P338" s="22"/>
      <c r="Q338" s="22"/>
      <c r="R338" s="22"/>
      <c r="S338" s="22"/>
      <c r="T338" s="22"/>
      <c r="U338" s="18"/>
    </row>
    <row r="339" spans="1:21" s="33" customFormat="1" ht="15.6">
      <c r="A339" s="32"/>
      <c r="B339" s="126" t="s">
        <v>195</v>
      </c>
      <c r="C339" s="127" t="s">
        <v>256</v>
      </c>
      <c r="D339" s="128" t="s">
        <v>74</v>
      </c>
      <c r="E339" s="128" t="s">
        <v>8</v>
      </c>
      <c r="F339" s="128" t="s">
        <v>9</v>
      </c>
      <c r="G339" s="128" t="s">
        <v>10</v>
      </c>
      <c r="H339" s="77">
        <f>H340</f>
        <v>43269740</v>
      </c>
      <c r="I339" s="79">
        <f t="shared" ref="I339:I345" si="61">ROUND(K339*1000,2)</f>
        <v>43269740</v>
      </c>
      <c r="J339" s="16">
        <f t="shared" ref="J339:J345" si="62">H339-I339</f>
        <v>0</v>
      </c>
      <c r="K339" s="19">
        <v>43269.74</v>
      </c>
      <c r="O339" s="19">
        <v>43269.74</v>
      </c>
      <c r="P339" s="19">
        <v>792</v>
      </c>
      <c r="Q339" s="19">
        <v>792</v>
      </c>
      <c r="R339" s="19">
        <f t="shared" ref="R339:R345" si="63">H339-O339</f>
        <v>43226470.259999998</v>
      </c>
      <c r="S339" s="19" t="e">
        <f>#REF!-P339</f>
        <v>#REF!</v>
      </c>
      <c r="T339" s="19" t="e">
        <f>#REF!-Q339</f>
        <v>#REF!</v>
      </c>
      <c r="U339" s="18" t="str">
        <f t="shared" si="58"/>
        <v>00 0 00 00000000</v>
      </c>
    </row>
    <row r="340" spans="1:21" s="33" customFormat="1" ht="15.6">
      <c r="A340" s="32"/>
      <c r="B340" s="129" t="s">
        <v>284</v>
      </c>
      <c r="C340" s="130" t="s">
        <v>256</v>
      </c>
      <c r="D340" s="131" t="s">
        <v>74</v>
      </c>
      <c r="E340" s="131" t="s">
        <v>58</v>
      </c>
      <c r="F340" s="150" t="s">
        <v>9</v>
      </c>
      <c r="G340" s="150" t="s">
        <v>10</v>
      </c>
      <c r="H340" s="132">
        <f>H341+H353+H347</f>
        <v>43269740</v>
      </c>
      <c r="I340" s="104">
        <f t="shared" si="61"/>
        <v>43269740</v>
      </c>
      <c r="J340" s="16">
        <f t="shared" si="62"/>
        <v>0</v>
      </c>
      <c r="K340" s="20">
        <v>43269.74</v>
      </c>
      <c r="O340" s="20">
        <v>43269.74</v>
      </c>
      <c r="P340" s="20">
        <v>792</v>
      </c>
      <c r="Q340" s="20">
        <v>792</v>
      </c>
      <c r="R340" s="20">
        <f t="shared" si="63"/>
        <v>43226470.259999998</v>
      </c>
      <c r="S340" s="20" t="e">
        <f>#REF!-P340</f>
        <v>#REF!</v>
      </c>
      <c r="T340" s="20" t="e">
        <f>#REF!-Q340</f>
        <v>#REF!</v>
      </c>
      <c r="U340" s="18" t="str">
        <f t="shared" si="58"/>
        <v>00 0 00 00000000</v>
      </c>
    </row>
    <row r="341" spans="1:21" s="33" customFormat="1" ht="39.6">
      <c r="A341" s="32"/>
      <c r="B341" s="146" t="s">
        <v>285</v>
      </c>
      <c r="C341" s="134" t="s">
        <v>256</v>
      </c>
      <c r="D341" s="135" t="s">
        <v>74</v>
      </c>
      <c r="E341" s="135" t="s">
        <v>58</v>
      </c>
      <c r="F341" s="135" t="s">
        <v>286</v>
      </c>
      <c r="G341" s="135" t="s">
        <v>10</v>
      </c>
      <c r="H341" s="136">
        <f t="shared" ref="H341:H343" si="64">H342</f>
        <v>180000</v>
      </c>
      <c r="I341" s="105">
        <f t="shared" si="61"/>
        <v>180000</v>
      </c>
      <c r="J341" s="16">
        <f t="shared" si="62"/>
        <v>0</v>
      </c>
      <c r="K341" s="22">
        <v>180</v>
      </c>
      <c r="O341" s="22">
        <v>180</v>
      </c>
      <c r="P341" s="22">
        <v>180</v>
      </c>
      <c r="Q341" s="22">
        <v>180</v>
      </c>
      <c r="R341" s="22">
        <f t="shared" si="63"/>
        <v>179820</v>
      </c>
      <c r="S341" s="22" t="e">
        <f>#REF!-P341</f>
        <v>#REF!</v>
      </c>
      <c r="T341" s="22" t="e">
        <f>#REF!-Q341</f>
        <v>#REF!</v>
      </c>
      <c r="U341" s="18" t="str">
        <f t="shared" si="58"/>
        <v>02 0 00 00000000</v>
      </c>
    </row>
    <row r="342" spans="1:21" s="33" customFormat="1" ht="52.8">
      <c r="A342" s="32"/>
      <c r="B342" s="133" t="s">
        <v>287</v>
      </c>
      <c r="C342" s="134" t="s">
        <v>256</v>
      </c>
      <c r="D342" s="135" t="s">
        <v>74</v>
      </c>
      <c r="E342" s="135" t="s">
        <v>58</v>
      </c>
      <c r="F342" s="135" t="s">
        <v>288</v>
      </c>
      <c r="G342" s="135" t="s">
        <v>10</v>
      </c>
      <c r="H342" s="136">
        <f t="shared" si="64"/>
        <v>180000</v>
      </c>
      <c r="I342" s="105">
        <f t="shared" si="61"/>
        <v>180000</v>
      </c>
      <c r="J342" s="16">
        <f t="shared" si="62"/>
        <v>0</v>
      </c>
      <c r="K342" s="22">
        <v>180</v>
      </c>
      <c r="O342" s="22">
        <v>180</v>
      </c>
      <c r="P342" s="22">
        <v>180</v>
      </c>
      <c r="Q342" s="22">
        <v>180</v>
      </c>
      <c r="R342" s="22">
        <f t="shared" si="63"/>
        <v>179820</v>
      </c>
      <c r="S342" s="22" t="e">
        <f>#REF!-P342</f>
        <v>#REF!</v>
      </c>
      <c r="T342" s="22" t="e">
        <f>#REF!-Q342</f>
        <v>#REF!</v>
      </c>
      <c r="U342" s="18" t="str">
        <f t="shared" si="58"/>
        <v>02 Б 00 00000000</v>
      </c>
    </row>
    <row r="343" spans="1:21" s="33" customFormat="1" ht="52.8">
      <c r="A343" s="32"/>
      <c r="B343" s="133" t="s">
        <v>289</v>
      </c>
      <c r="C343" s="134" t="s">
        <v>256</v>
      </c>
      <c r="D343" s="135" t="s">
        <v>74</v>
      </c>
      <c r="E343" s="135" t="s">
        <v>58</v>
      </c>
      <c r="F343" s="135" t="s">
        <v>290</v>
      </c>
      <c r="G343" s="135" t="s">
        <v>10</v>
      </c>
      <c r="H343" s="136">
        <f t="shared" si="64"/>
        <v>180000</v>
      </c>
      <c r="I343" s="105">
        <f t="shared" si="61"/>
        <v>180000</v>
      </c>
      <c r="J343" s="16">
        <f t="shared" si="62"/>
        <v>0</v>
      </c>
      <c r="K343" s="22">
        <v>180</v>
      </c>
      <c r="O343" s="22">
        <v>180</v>
      </c>
      <c r="P343" s="22">
        <v>180</v>
      </c>
      <c r="Q343" s="22">
        <v>180</v>
      </c>
      <c r="R343" s="22">
        <f t="shared" si="63"/>
        <v>179820</v>
      </c>
      <c r="S343" s="22" t="e">
        <f>#REF!-P343</f>
        <v>#REF!</v>
      </c>
      <c r="T343" s="22" t="e">
        <f>#REF!-Q343</f>
        <v>#REF!</v>
      </c>
      <c r="U343" s="18" t="str">
        <f t="shared" si="58"/>
        <v>02 Б 01 00000000</v>
      </c>
    </row>
    <row r="344" spans="1:21" s="33" customFormat="1" ht="66">
      <c r="A344" s="32"/>
      <c r="B344" s="133" t="s">
        <v>291</v>
      </c>
      <c r="C344" s="134" t="s">
        <v>256</v>
      </c>
      <c r="D344" s="135" t="s">
        <v>74</v>
      </c>
      <c r="E344" s="135" t="s">
        <v>58</v>
      </c>
      <c r="F344" s="135" t="s">
        <v>292</v>
      </c>
      <c r="G344" s="135" t="s">
        <v>10</v>
      </c>
      <c r="H344" s="136">
        <f>H345</f>
        <v>180000</v>
      </c>
      <c r="I344" s="105">
        <f t="shared" si="61"/>
        <v>180000</v>
      </c>
      <c r="J344" s="16">
        <f t="shared" si="62"/>
        <v>0</v>
      </c>
      <c r="K344" s="22">
        <v>180</v>
      </c>
      <c r="O344" s="22">
        <v>180</v>
      </c>
      <c r="P344" s="22">
        <v>180</v>
      </c>
      <c r="Q344" s="22">
        <v>180</v>
      </c>
      <c r="R344" s="22">
        <f t="shared" si="63"/>
        <v>179820</v>
      </c>
      <c r="S344" s="22" t="e">
        <f>#REF!-P344</f>
        <v>#REF!</v>
      </c>
      <c r="T344" s="22" t="e">
        <f>#REF!-Q344</f>
        <v>#REF!</v>
      </c>
      <c r="U344" s="18" t="str">
        <f t="shared" si="58"/>
        <v>02 Б 01 20160000</v>
      </c>
    </row>
    <row r="345" spans="1:21" s="33" customFormat="1" ht="26.4">
      <c r="A345" s="32"/>
      <c r="B345" s="133" t="s">
        <v>29</v>
      </c>
      <c r="C345" s="134" t="s">
        <v>256</v>
      </c>
      <c r="D345" s="135" t="s">
        <v>74</v>
      </c>
      <c r="E345" s="135" t="s">
        <v>58</v>
      </c>
      <c r="F345" s="135" t="s">
        <v>292</v>
      </c>
      <c r="G345" s="135" t="s">
        <v>30</v>
      </c>
      <c r="H345" s="136">
        <f>H346</f>
        <v>180000</v>
      </c>
      <c r="I345" s="105">
        <f t="shared" si="61"/>
        <v>180000</v>
      </c>
      <c r="J345" s="16">
        <f t="shared" si="62"/>
        <v>0</v>
      </c>
      <c r="K345" s="22">
        <v>180</v>
      </c>
      <c r="O345" s="22">
        <v>180</v>
      </c>
      <c r="P345" s="22">
        <v>180</v>
      </c>
      <c r="Q345" s="22">
        <v>180</v>
      </c>
      <c r="R345" s="22">
        <f t="shared" si="63"/>
        <v>179820</v>
      </c>
      <c r="S345" s="22" t="e">
        <f>#REF!-P345</f>
        <v>#REF!</v>
      </c>
      <c r="T345" s="22" t="e">
        <f>#REF!-Q345</f>
        <v>#REF!</v>
      </c>
      <c r="U345" s="18" t="str">
        <f t="shared" si="58"/>
        <v>02 Б 01 20160240</v>
      </c>
    </row>
    <row r="346" spans="1:21" s="33" customFormat="1" ht="15.6">
      <c r="A346" s="32"/>
      <c r="B346" s="133" t="s">
        <v>31</v>
      </c>
      <c r="C346" s="134" t="s">
        <v>256</v>
      </c>
      <c r="D346" s="135" t="s">
        <v>74</v>
      </c>
      <c r="E346" s="135" t="s">
        <v>58</v>
      </c>
      <c r="F346" s="135" t="s">
        <v>292</v>
      </c>
      <c r="G346" s="135" t="s">
        <v>32</v>
      </c>
      <c r="H346" s="136">
        <v>180000</v>
      </c>
      <c r="I346" s="105"/>
      <c r="J346" s="16"/>
      <c r="K346" s="22"/>
      <c r="O346" s="22"/>
      <c r="P346" s="22"/>
      <c r="Q346" s="22"/>
      <c r="R346" s="22"/>
      <c r="S346" s="22"/>
      <c r="T346" s="22"/>
      <c r="U346" s="18" t="str">
        <f t="shared" si="58"/>
        <v>02 Б 01 20160244</v>
      </c>
    </row>
    <row r="347" spans="1:21" s="33" customFormat="1" ht="39.6">
      <c r="A347" s="32"/>
      <c r="B347" s="137" t="s">
        <v>293</v>
      </c>
      <c r="C347" s="134" t="s">
        <v>256</v>
      </c>
      <c r="D347" s="135" t="s">
        <v>74</v>
      </c>
      <c r="E347" s="135" t="s">
        <v>58</v>
      </c>
      <c r="F347" s="135" t="s">
        <v>294</v>
      </c>
      <c r="G347" s="135" t="s">
        <v>10</v>
      </c>
      <c r="H347" s="136">
        <f t="shared" ref="H347:H350" si="65">H348</f>
        <v>42477740</v>
      </c>
      <c r="I347" s="105">
        <f>ROUND(K347*1000,2)</f>
        <v>42477740</v>
      </c>
      <c r="J347" s="16">
        <f>H347-I347</f>
        <v>0</v>
      </c>
      <c r="K347" s="22">
        <v>42477.74</v>
      </c>
      <c r="O347" s="22">
        <v>42477.74</v>
      </c>
      <c r="P347" s="22">
        <v>0</v>
      </c>
      <c r="Q347" s="22">
        <v>0</v>
      </c>
      <c r="R347" s="22">
        <f>H347-O347</f>
        <v>42435262.259999998</v>
      </c>
      <c r="S347" s="22" t="e">
        <f>#REF!-P347</f>
        <v>#REF!</v>
      </c>
      <c r="T347" s="22" t="e">
        <f>#REF!-Q347</f>
        <v>#REF!</v>
      </c>
      <c r="U347" s="18" t="str">
        <f t="shared" si="58"/>
        <v>04 0 00 00000000</v>
      </c>
    </row>
    <row r="348" spans="1:21" s="33" customFormat="1" ht="39.6">
      <c r="A348" s="32"/>
      <c r="B348" s="151" t="s">
        <v>295</v>
      </c>
      <c r="C348" s="134" t="s">
        <v>256</v>
      </c>
      <c r="D348" s="135" t="s">
        <v>74</v>
      </c>
      <c r="E348" s="135" t="s">
        <v>58</v>
      </c>
      <c r="F348" s="135" t="s">
        <v>296</v>
      </c>
      <c r="G348" s="135" t="s">
        <v>10</v>
      </c>
      <c r="H348" s="136">
        <f t="shared" si="65"/>
        <v>42477740</v>
      </c>
      <c r="I348" s="105">
        <f>ROUND(K348*1000,2)</f>
        <v>42477740</v>
      </c>
      <c r="J348" s="16">
        <f>H348-I348</f>
        <v>0</v>
      </c>
      <c r="K348" s="22">
        <v>42477.74</v>
      </c>
      <c r="O348" s="22">
        <v>42477.74</v>
      </c>
      <c r="P348" s="22">
        <v>0</v>
      </c>
      <c r="Q348" s="22">
        <v>0</v>
      </c>
      <c r="R348" s="22">
        <f>H348-O348</f>
        <v>42435262.259999998</v>
      </c>
      <c r="S348" s="22" t="e">
        <f>#REF!-P348</f>
        <v>#REF!</v>
      </c>
      <c r="T348" s="22" t="e">
        <f>#REF!-Q348</f>
        <v>#REF!</v>
      </c>
      <c r="U348" s="18" t="str">
        <f t="shared" si="58"/>
        <v>04 2 00 00000000</v>
      </c>
    </row>
    <row r="349" spans="1:21" s="33" customFormat="1" ht="39.6">
      <c r="A349" s="32"/>
      <c r="B349" s="133" t="s">
        <v>297</v>
      </c>
      <c r="C349" s="134" t="s">
        <v>256</v>
      </c>
      <c r="D349" s="135" t="s">
        <v>74</v>
      </c>
      <c r="E349" s="135" t="s">
        <v>58</v>
      </c>
      <c r="F349" s="135" t="s">
        <v>298</v>
      </c>
      <c r="G349" s="135" t="s">
        <v>10</v>
      </c>
      <c r="H349" s="136">
        <f t="shared" si="65"/>
        <v>42477740</v>
      </c>
      <c r="I349" s="105">
        <f>ROUND(K349*1000,2)</f>
        <v>42477740</v>
      </c>
      <c r="J349" s="16">
        <f>H349-I349</f>
        <v>0</v>
      </c>
      <c r="K349" s="22">
        <v>42477.74</v>
      </c>
      <c r="O349" s="22">
        <v>42477.74</v>
      </c>
      <c r="P349" s="22">
        <v>0</v>
      </c>
      <c r="Q349" s="22">
        <v>0</v>
      </c>
      <c r="R349" s="22">
        <f>H349-O349</f>
        <v>42435262.259999998</v>
      </c>
      <c r="S349" s="22" t="e">
        <f>#REF!-P349</f>
        <v>#REF!</v>
      </c>
      <c r="T349" s="22" t="e">
        <f>#REF!-Q349</f>
        <v>#REF!</v>
      </c>
      <c r="U349" s="18" t="str">
        <f t="shared" si="58"/>
        <v>04 2 02 00000000</v>
      </c>
    </row>
    <row r="350" spans="1:21" s="33" customFormat="1" ht="15.6">
      <c r="A350" s="32"/>
      <c r="B350" s="133" t="s">
        <v>299</v>
      </c>
      <c r="C350" s="134" t="s">
        <v>256</v>
      </c>
      <c r="D350" s="135" t="s">
        <v>74</v>
      </c>
      <c r="E350" s="135" t="s">
        <v>58</v>
      </c>
      <c r="F350" s="135" t="s">
        <v>300</v>
      </c>
      <c r="G350" s="135" t="s">
        <v>10</v>
      </c>
      <c r="H350" s="136">
        <f t="shared" si="65"/>
        <v>42477740</v>
      </c>
      <c r="I350" s="105">
        <f>ROUND(K350*1000,2)</f>
        <v>42477740</v>
      </c>
      <c r="J350" s="16">
        <f>H350-I350</f>
        <v>0</v>
      </c>
      <c r="K350" s="22">
        <v>42477.74</v>
      </c>
      <c r="O350" s="22">
        <v>42477.74</v>
      </c>
      <c r="P350" s="22">
        <v>0</v>
      </c>
      <c r="Q350" s="22">
        <v>0</v>
      </c>
      <c r="R350" s="22">
        <f>H350-O350</f>
        <v>42435262.259999998</v>
      </c>
      <c r="S350" s="22" t="e">
        <f>#REF!-P350</f>
        <v>#REF!</v>
      </c>
      <c r="T350" s="22" t="e">
        <f>#REF!-Q350</f>
        <v>#REF!</v>
      </c>
      <c r="U350" s="18" t="str">
        <f t="shared" si="58"/>
        <v>04 2 02 21470000</v>
      </c>
    </row>
    <row r="351" spans="1:21" s="33" customFormat="1" ht="26.4">
      <c r="A351" s="32"/>
      <c r="B351" s="133" t="s">
        <v>29</v>
      </c>
      <c r="C351" s="134" t="s">
        <v>256</v>
      </c>
      <c r="D351" s="135" t="s">
        <v>74</v>
      </c>
      <c r="E351" s="135" t="s">
        <v>58</v>
      </c>
      <c r="F351" s="135" t="s">
        <v>300</v>
      </c>
      <c r="G351" s="135" t="s">
        <v>30</v>
      </c>
      <c r="H351" s="136">
        <f>H352</f>
        <v>42477740</v>
      </c>
      <c r="I351" s="105">
        <f>ROUND(K351*1000,2)</f>
        <v>42477740</v>
      </c>
      <c r="J351" s="16">
        <f>H351-I351</f>
        <v>0</v>
      </c>
      <c r="K351" s="22">
        <v>42477.74</v>
      </c>
      <c r="O351" s="22">
        <v>42477.74</v>
      </c>
      <c r="P351" s="22">
        <v>0</v>
      </c>
      <c r="Q351" s="22">
        <v>0</v>
      </c>
      <c r="R351" s="22">
        <f>H351-O351</f>
        <v>42435262.259999998</v>
      </c>
      <c r="S351" s="22" t="e">
        <f>#REF!-P351</f>
        <v>#REF!</v>
      </c>
      <c r="T351" s="22" t="e">
        <f>#REF!-Q351</f>
        <v>#REF!</v>
      </c>
      <c r="U351" s="18" t="str">
        <f t="shared" si="58"/>
        <v>04 2 02 21470240</v>
      </c>
    </row>
    <row r="352" spans="1:21" s="33" customFormat="1" ht="15.6">
      <c r="A352" s="32"/>
      <c r="B352" s="133" t="s">
        <v>31</v>
      </c>
      <c r="C352" s="134" t="s">
        <v>256</v>
      </c>
      <c r="D352" s="135" t="s">
        <v>74</v>
      </c>
      <c r="E352" s="135" t="s">
        <v>58</v>
      </c>
      <c r="F352" s="135" t="s">
        <v>300</v>
      </c>
      <c r="G352" s="135" t="s">
        <v>32</v>
      </c>
      <c r="H352" s="136">
        <v>42477740</v>
      </c>
      <c r="I352" s="105"/>
      <c r="J352" s="16"/>
      <c r="K352" s="22"/>
      <c r="O352" s="22"/>
      <c r="P352" s="22"/>
      <c r="Q352" s="22"/>
      <c r="R352" s="22"/>
      <c r="S352" s="22"/>
      <c r="T352" s="22"/>
      <c r="U352" s="18" t="str">
        <f t="shared" si="58"/>
        <v>04 2 02 21470244</v>
      </c>
    </row>
    <row r="353" spans="1:21" s="33" customFormat="1" ht="39.6">
      <c r="A353" s="32"/>
      <c r="B353" s="143" t="s">
        <v>257</v>
      </c>
      <c r="C353" s="134" t="s">
        <v>256</v>
      </c>
      <c r="D353" s="135" t="s">
        <v>74</v>
      </c>
      <c r="E353" s="135" t="s">
        <v>58</v>
      </c>
      <c r="F353" s="135" t="s">
        <v>258</v>
      </c>
      <c r="G353" s="135" t="s">
        <v>10</v>
      </c>
      <c r="H353" s="136">
        <f t="shared" ref="H353:H354" si="66">H354</f>
        <v>612000</v>
      </c>
      <c r="I353" s="105">
        <f>ROUND(K353*1000,2)</f>
        <v>612000</v>
      </c>
      <c r="J353" s="16">
        <f>H353-I353</f>
        <v>0</v>
      </c>
      <c r="K353" s="22">
        <v>612</v>
      </c>
      <c r="O353" s="22">
        <v>612</v>
      </c>
      <c r="P353" s="22">
        <v>612</v>
      </c>
      <c r="Q353" s="22">
        <v>612</v>
      </c>
      <c r="R353" s="22">
        <f>H353-O353</f>
        <v>611388</v>
      </c>
      <c r="S353" s="22" t="e">
        <f>#REF!-P353</f>
        <v>#REF!</v>
      </c>
      <c r="T353" s="22" t="e">
        <f>#REF!-Q353</f>
        <v>#REF!</v>
      </c>
      <c r="U353" s="18" t="str">
        <f t="shared" si="58"/>
        <v>11 0 00 00000000</v>
      </c>
    </row>
    <row r="354" spans="1:21" s="33" customFormat="1" ht="52.8">
      <c r="A354" s="32"/>
      <c r="B354" s="143" t="s">
        <v>259</v>
      </c>
      <c r="C354" s="134" t="s">
        <v>256</v>
      </c>
      <c r="D354" s="135" t="s">
        <v>74</v>
      </c>
      <c r="E354" s="135" t="s">
        <v>58</v>
      </c>
      <c r="F354" s="135" t="s">
        <v>260</v>
      </c>
      <c r="G354" s="135" t="s">
        <v>10</v>
      </c>
      <c r="H354" s="136">
        <f t="shared" si="66"/>
        <v>612000</v>
      </c>
      <c r="I354" s="105">
        <f>ROUND(K354*1000,2)</f>
        <v>612000</v>
      </c>
      <c r="J354" s="16">
        <f>H354-I354</f>
        <v>0</v>
      </c>
      <c r="K354" s="22">
        <v>612</v>
      </c>
      <c r="O354" s="22">
        <v>612</v>
      </c>
      <c r="P354" s="22">
        <v>612</v>
      </c>
      <c r="Q354" s="22">
        <v>612</v>
      </c>
      <c r="R354" s="22">
        <f>H354-O354</f>
        <v>611388</v>
      </c>
      <c r="S354" s="22" t="e">
        <f>#REF!-P354</f>
        <v>#REF!</v>
      </c>
      <c r="T354" s="22" t="e">
        <f>#REF!-Q354</f>
        <v>#REF!</v>
      </c>
      <c r="U354" s="18" t="str">
        <f t="shared" si="58"/>
        <v>11 Б 00 00000000</v>
      </c>
    </row>
    <row r="355" spans="1:21" s="33" customFormat="1" ht="39.6">
      <c r="A355" s="32"/>
      <c r="B355" s="133" t="s">
        <v>301</v>
      </c>
      <c r="C355" s="134" t="s">
        <v>256</v>
      </c>
      <c r="D355" s="135" t="s">
        <v>74</v>
      </c>
      <c r="E355" s="135" t="s">
        <v>58</v>
      </c>
      <c r="F355" s="135" t="s">
        <v>302</v>
      </c>
      <c r="G355" s="135" t="s">
        <v>10</v>
      </c>
      <c r="H355" s="136">
        <f>H356</f>
        <v>612000</v>
      </c>
      <c r="I355" s="105">
        <f>ROUND(K355*1000,2)</f>
        <v>612000</v>
      </c>
      <c r="J355" s="16">
        <f>H355-I355</f>
        <v>0</v>
      </c>
      <c r="K355" s="22">
        <v>612</v>
      </c>
      <c r="O355" s="22">
        <v>612</v>
      </c>
      <c r="P355" s="22">
        <v>612</v>
      </c>
      <c r="Q355" s="22">
        <v>612</v>
      </c>
      <c r="R355" s="22">
        <f>H355-O355</f>
        <v>611388</v>
      </c>
      <c r="S355" s="22" t="e">
        <f>#REF!-P355</f>
        <v>#REF!</v>
      </c>
      <c r="T355" s="22" t="e">
        <f>#REF!-Q355</f>
        <v>#REF!</v>
      </c>
      <c r="U355" s="18" t="str">
        <f t="shared" si="58"/>
        <v>11 Б 02 00000000</v>
      </c>
    </row>
    <row r="356" spans="1:21" s="33" customFormat="1" ht="39.6">
      <c r="A356" s="32"/>
      <c r="B356" s="133" t="s">
        <v>303</v>
      </c>
      <c r="C356" s="134" t="s">
        <v>256</v>
      </c>
      <c r="D356" s="135" t="s">
        <v>74</v>
      </c>
      <c r="E356" s="135" t="s">
        <v>58</v>
      </c>
      <c r="F356" s="135" t="s">
        <v>304</v>
      </c>
      <c r="G356" s="135" t="s">
        <v>10</v>
      </c>
      <c r="H356" s="136">
        <f>H357</f>
        <v>612000</v>
      </c>
      <c r="I356" s="105">
        <f>ROUND(K356*1000,2)</f>
        <v>612000</v>
      </c>
      <c r="J356" s="16">
        <f>H356-I356</f>
        <v>0</v>
      </c>
      <c r="K356" s="22">
        <v>612</v>
      </c>
      <c r="O356" s="22">
        <v>612</v>
      </c>
      <c r="P356" s="22">
        <v>612</v>
      </c>
      <c r="Q356" s="22">
        <v>612</v>
      </c>
      <c r="R356" s="22">
        <f>H356-O356</f>
        <v>611388</v>
      </c>
      <c r="S356" s="22" t="e">
        <f>#REF!-P356</f>
        <v>#REF!</v>
      </c>
      <c r="T356" s="22" t="e">
        <f>#REF!-Q356</f>
        <v>#REF!</v>
      </c>
      <c r="U356" s="18" t="str">
        <f t="shared" si="58"/>
        <v>11 Б 02 20180000</v>
      </c>
    </row>
    <row r="357" spans="1:21" s="33" customFormat="1" ht="26.4">
      <c r="A357" s="32"/>
      <c r="B357" s="133" t="s">
        <v>29</v>
      </c>
      <c r="C357" s="134" t="s">
        <v>256</v>
      </c>
      <c r="D357" s="135" t="s">
        <v>74</v>
      </c>
      <c r="E357" s="135" t="s">
        <v>58</v>
      </c>
      <c r="F357" s="135" t="s">
        <v>304</v>
      </c>
      <c r="G357" s="135" t="s">
        <v>30</v>
      </c>
      <c r="H357" s="136">
        <f>H358</f>
        <v>612000</v>
      </c>
      <c r="I357" s="105">
        <f>ROUND(K357*1000,2)</f>
        <v>612000</v>
      </c>
      <c r="J357" s="16">
        <f>H357-I357</f>
        <v>0</v>
      </c>
      <c r="K357" s="22">
        <v>612</v>
      </c>
      <c r="O357" s="22">
        <v>612</v>
      </c>
      <c r="P357" s="22">
        <v>612</v>
      </c>
      <c r="Q357" s="22">
        <v>612</v>
      </c>
      <c r="R357" s="22">
        <f>H357-O357</f>
        <v>611388</v>
      </c>
      <c r="S357" s="22" t="e">
        <f>#REF!-P357</f>
        <v>#REF!</v>
      </c>
      <c r="T357" s="22" t="e">
        <f>#REF!-Q357</f>
        <v>#REF!</v>
      </c>
      <c r="U357" s="18" t="str">
        <f t="shared" si="58"/>
        <v>11 Б 02 20180240</v>
      </c>
    </row>
    <row r="358" spans="1:21" s="33" customFormat="1" ht="15.6">
      <c r="A358" s="32"/>
      <c r="B358" s="133" t="s">
        <v>31</v>
      </c>
      <c r="C358" s="134" t="s">
        <v>256</v>
      </c>
      <c r="D358" s="135" t="s">
        <v>74</v>
      </c>
      <c r="E358" s="135" t="s">
        <v>58</v>
      </c>
      <c r="F358" s="135" t="s">
        <v>304</v>
      </c>
      <c r="G358" s="135" t="s">
        <v>32</v>
      </c>
      <c r="H358" s="136">
        <v>612000</v>
      </c>
      <c r="I358" s="105"/>
      <c r="J358" s="16"/>
      <c r="K358" s="22"/>
      <c r="O358" s="22"/>
      <c r="P358" s="22"/>
      <c r="Q358" s="22"/>
      <c r="R358" s="22"/>
      <c r="S358" s="22"/>
      <c r="T358" s="22"/>
      <c r="U358" s="18" t="str">
        <f t="shared" si="58"/>
        <v>11 Б 02 20180244</v>
      </c>
    </row>
    <row r="359" spans="1:21" s="17" customFormat="1" ht="15.6">
      <c r="A359" s="15"/>
      <c r="B359" s="126" t="s">
        <v>305</v>
      </c>
      <c r="C359" s="127" t="s">
        <v>256</v>
      </c>
      <c r="D359" s="128" t="s">
        <v>87</v>
      </c>
      <c r="E359" s="128" t="s">
        <v>8</v>
      </c>
      <c r="F359" s="128" t="s">
        <v>9</v>
      </c>
      <c r="G359" s="128" t="s">
        <v>10</v>
      </c>
      <c r="H359" s="77">
        <f>H367+H360</f>
        <v>9280870</v>
      </c>
      <c r="I359" s="79">
        <f t="shared" ref="I359:I365" si="67">ROUND(K359*1000,2)</f>
        <v>9280870</v>
      </c>
      <c r="J359" s="16">
        <f t="shared" ref="J359:J365" si="68">H359-I359</f>
        <v>0</v>
      </c>
      <c r="K359" s="19">
        <v>9280.8700000000008</v>
      </c>
      <c r="O359" s="19">
        <v>9280.8700000000008</v>
      </c>
      <c r="P359" s="19">
        <v>0</v>
      </c>
      <c r="Q359" s="19">
        <v>0</v>
      </c>
      <c r="R359" s="22">
        <f t="shared" ref="R359:R365" si="69">H359-O359</f>
        <v>9271589.1300000008</v>
      </c>
      <c r="S359" s="22" t="e">
        <f>#REF!-P359</f>
        <v>#REF!</v>
      </c>
      <c r="T359" s="22" t="e">
        <f>#REF!-Q359</f>
        <v>#REF!</v>
      </c>
      <c r="U359" s="18" t="str">
        <f t="shared" si="58"/>
        <v>00 0 00 00000000</v>
      </c>
    </row>
    <row r="360" spans="1:21" s="17" customFormat="1" ht="15.6">
      <c r="A360" s="15"/>
      <c r="B360" s="129" t="s">
        <v>306</v>
      </c>
      <c r="C360" s="130" t="s">
        <v>256</v>
      </c>
      <c r="D360" s="131" t="s">
        <v>87</v>
      </c>
      <c r="E360" s="131" t="s">
        <v>14</v>
      </c>
      <c r="F360" s="131" t="s">
        <v>9</v>
      </c>
      <c r="G360" s="131" t="s">
        <v>10</v>
      </c>
      <c r="H360" s="132">
        <f>H361</f>
        <v>7522260</v>
      </c>
      <c r="I360" s="104">
        <f t="shared" si="67"/>
        <v>7522260</v>
      </c>
      <c r="J360" s="16">
        <f t="shared" si="68"/>
        <v>0</v>
      </c>
      <c r="K360" s="20">
        <v>7522.26</v>
      </c>
      <c r="O360" s="20">
        <v>7522.26</v>
      </c>
      <c r="P360" s="20">
        <v>0</v>
      </c>
      <c r="Q360" s="20">
        <v>0</v>
      </c>
      <c r="R360" s="20">
        <f t="shared" si="69"/>
        <v>7514737.7400000002</v>
      </c>
      <c r="S360" s="20" t="e">
        <f>#REF!-P360</f>
        <v>#REF!</v>
      </c>
      <c r="T360" s="20" t="e">
        <f>#REF!-Q360</f>
        <v>#REF!</v>
      </c>
      <c r="U360" s="18" t="str">
        <f t="shared" si="58"/>
        <v>00 0 00 00000000</v>
      </c>
    </row>
    <row r="361" spans="1:21" s="17" customFormat="1" ht="39.6">
      <c r="A361" s="15"/>
      <c r="B361" s="133" t="s">
        <v>293</v>
      </c>
      <c r="C361" s="135" t="s">
        <v>256</v>
      </c>
      <c r="D361" s="135" t="s">
        <v>87</v>
      </c>
      <c r="E361" s="135" t="s">
        <v>14</v>
      </c>
      <c r="F361" s="135" t="s">
        <v>294</v>
      </c>
      <c r="G361" s="135" t="s">
        <v>10</v>
      </c>
      <c r="H361" s="152">
        <f>H362</f>
        <v>7522260</v>
      </c>
      <c r="I361" s="109">
        <f t="shared" si="67"/>
        <v>7522260</v>
      </c>
      <c r="J361" s="16">
        <f t="shared" si="68"/>
        <v>0</v>
      </c>
      <c r="K361" s="36">
        <v>7522.26</v>
      </c>
      <c r="O361" s="36">
        <v>7522.26</v>
      </c>
      <c r="P361" s="36">
        <v>0</v>
      </c>
      <c r="Q361" s="36">
        <v>0</v>
      </c>
      <c r="R361" s="36">
        <f t="shared" si="69"/>
        <v>7514737.7400000002</v>
      </c>
      <c r="S361" s="36" t="e">
        <f>#REF!-P361</f>
        <v>#REF!</v>
      </c>
      <c r="T361" s="36" t="e">
        <f>#REF!-Q361</f>
        <v>#REF!</v>
      </c>
      <c r="U361" s="18" t="str">
        <f t="shared" si="58"/>
        <v>04 0 00 00000000</v>
      </c>
    </row>
    <row r="362" spans="1:21" s="17" customFormat="1" ht="26.4">
      <c r="A362" s="15"/>
      <c r="B362" s="133" t="s">
        <v>307</v>
      </c>
      <c r="C362" s="135" t="s">
        <v>256</v>
      </c>
      <c r="D362" s="135" t="s">
        <v>87</v>
      </c>
      <c r="E362" s="135" t="s">
        <v>14</v>
      </c>
      <c r="F362" s="135" t="s">
        <v>308</v>
      </c>
      <c r="G362" s="135" t="s">
        <v>10</v>
      </c>
      <c r="H362" s="152">
        <f t="shared" ref="H362:H364" si="70">H363</f>
        <v>7522260</v>
      </c>
      <c r="I362" s="109">
        <f t="shared" si="67"/>
        <v>7522260</v>
      </c>
      <c r="J362" s="16">
        <f t="shared" si="68"/>
        <v>0</v>
      </c>
      <c r="K362" s="36">
        <v>7522.26</v>
      </c>
      <c r="O362" s="36">
        <v>7522.26</v>
      </c>
      <c r="P362" s="36">
        <v>0</v>
      </c>
      <c r="Q362" s="36">
        <v>0</v>
      </c>
      <c r="R362" s="36">
        <f t="shared" si="69"/>
        <v>7514737.7400000002</v>
      </c>
      <c r="S362" s="36" t="e">
        <f>#REF!-P362</f>
        <v>#REF!</v>
      </c>
      <c r="T362" s="36" t="e">
        <f>#REF!-Q362</f>
        <v>#REF!</v>
      </c>
      <c r="U362" s="18" t="str">
        <f t="shared" si="58"/>
        <v>04 3 00 00000000</v>
      </c>
    </row>
    <row r="363" spans="1:21" s="33" customFormat="1" ht="26.4">
      <c r="A363" s="32"/>
      <c r="B363" s="149" t="s">
        <v>309</v>
      </c>
      <c r="C363" s="134" t="s">
        <v>256</v>
      </c>
      <c r="D363" s="135" t="s">
        <v>87</v>
      </c>
      <c r="E363" s="135" t="s">
        <v>14</v>
      </c>
      <c r="F363" s="153" t="s">
        <v>310</v>
      </c>
      <c r="G363" s="135" t="s">
        <v>10</v>
      </c>
      <c r="H363" s="136">
        <f t="shared" si="70"/>
        <v>7522260</v>
      </c>
      <c r="I363" s="105">
        <f t="shared" si="67"/>
        <v>7522260</v>
      </c>
      <c r="J363" s="16">
        <f t="shared" si="68"/>
        <v>0</v>
      </c>
      <c r="K363" s="22">
        <v>7522.26</v>
      </c>
      <c r="O363" s="22">
        <v>7522.26</v>
      </c>
      <c r="P363" s="22">
        <v>0</v>
      </c>
      <c r="Q363" s="22">
        <v>0</v>
      </c>
      <c r="R363" s="22">
        <f t="shared" si="69"/>
        <v>7514737.7400000002</v>
      </c>
      <c r="S363" s="22" t="e">
        <f>#REF!-P363</f>
        <v>#REF!</v>
      </c>
      <c r="T363" s="22" t="e">
        <f>#REF!-Q363</f>
        <v>#REF!</v>
      </c>
      <c r="U363" s="18" t="str">
        <f t="shared" si="58"/>
        <v>04 3 04 00000000</v>
      </c>
    </row>
    <row r="364" spans="1:21" s="33" customFormat="1" ht="26.4">
      <c r="A364" s="32"/>
      <c r="B364" s="133" t="s">
        <v>311</v>
      </c>
      <c r="C364" s="134" t="s">
        <v>256</v>
      </c>
      <c r="D364" s="135" t="s">
        <v>87</v>
      </c>
      <c r="E364" s="135" t="s">
        <v>14</v>
      </c>
      <c r="F364" s="135" t="s">
        <v>312</v>
      </c>
      <c r="G364" s="135" t="s">
        <v>10</v>
      </c>
      <c r="H364" s="136">
        <f t="shared" si="70"/>
        <v>7522260</v>
      </c>
      <c r="I364" s="105">
        <f t="shared" si="67"/>
        <v>7522260</v>
      </c>
      <c r="J364" s="16">
        <f t="shared" si="68"/>
        <v>0</v>
      </c>
      <c r="K364" s="22">
        <v>7522.26</v>
      </c>
      <c r="O364" s="22">
        <v>7522.26</v>
      </c>
      <c r="P364" s="22">
        <v>0</v>
      </c>
      <c r="Q364" s="22">
        <v>0</v>
      </c>
      <c r="R364" s="22">
        <f t="shared" si="69"/>
        <v>7514737.7400000002</v>
      </c>
      <c r="S364" s="22" t="e">
        <f>#REF!-P364</f>
        <v>#REF!</v>
      </c>
      <c r="T364" s="22" t="e">
        <f>#REF!-Q364</f>
        <v>#REF!</v>
      </c>
      <c r="U364" s="18" t="str">
        <f t="shared" si="58"/>
        <v>04 3 04 21510000</v>
      </c>
    </row>
    <row r="365" spans="1:21" s="33" customFormat="1" ht="26.4">
      <c r="A365" s="32"/>
      <c r="B365" s="133" t="s">
        <v>29</v>
      </c>
      <c r="C365" s="134" t="s">
        <v>256</v>
      </c>
      <c r="D365" s="135" t="s">
        <v>87</v>
      </c>
      <c r="E365" s="135" t="s">
        <v>14</v>
      </c>
      <c r="F365" s="135" t="s">
        <v>312</v>
      </c>
      <c r="G365" s="135" t="s">
        <v>30</v>
      </c>
      <c r="H365" s="136">
        <f>H366</f>
        <v>7522260</v>
      </c>
      <c r="I365" s="105">
        <f t="shared" si="67"/>
        <v>7522260</v>
      </c>
      <c r="J365" s="16">
        <f t="shared" si="68"/>
        <v>0</v>
      </c>
      <c r="K365" s="22">
        <v>7522.26</v>
      </c>
      <c r="O365" s="22">
        <v>7522.26</v>
      </c>
      <c r="P365" s="22">
        <v>0</v>
      </c>
      <c r="Q365" s="22">
        <v>0</v>
      </c>
      <c r="R365" s="22">
        <f t="shared" si="69"/>
        <v>7514737.7400000002</v>
      </c>
      <c r="S365" s="22" t="e">
        <f>#REF!-P365</f>
        <v>#REF!</v>
      </c>
      <c r="T365" s="22" t="e">
        <f>#REF!-Q365</f>
        <v>#REF!</v>
      </c>
      <c r="U365" s="18" t="str">
        <f t="shared" si="58"/>
        <v>04 3 04 21510240</v>
      </c>
    </row>
    <row r="366" spans="1:21" s="33" customFormat="1" ht="15.6">
      <c r="A366" s="32"/>
      <c r="B366" s="133" t="s">
        <v>31</v>
      </c>
      <c r="C366" s="134" t="s">
        <v>256</v>
      </c>
      <c r="D366" s="135" t="s">
        <v>87</v>
      </c>
      <c r="E366" s="135" t="s">
        <v>14</v>
      </c>
      <c r="F366" s="135" t="s">
        <v>312</v>
      </c>
      <c r="G366" s="135" t="s">
        <v>32</v>
      </c>
      <c r="H366" s="136">
        <v>7522260</v>
      </c>
      <c r="I366" s="105"/>
      <c r="J366" s="16"/>
      <c r="K366" s="22"/>
      <c r="O366" s="22"/>
      <c r="P366" s="22"/>
      <c r="Q366" s="22"/>
      <c r="R366" s="22"/>
      <c r="S366" s="22"/>
      <c r="T366" s="22"/>
      <c r="U366" s="18" t="str">
        <f t="shared" si="58"/>
        <v>04 3 04 21510244</v>
      </c>
    </row>
    <row r="367" spans="1:21" s="17" customFormat="1" ht="15.6">
      <c r="A367" s="15"/>
      <c r="B367" s="129" t="s">
        <v>313</v>
      </c>
      <c r="C367" s="130" t="s">
        <v>256</v>
      </c>
      <c r="D367" s="131" t="s">
        <v>87</v>
      </c>
      <c r="E367" s="131" t="s">
        <v>87</v>
      </c>
      <c r="F367" s="131" t="s">
        <v>9</v>
      </c>
      <c r="G367" s="131" t="s">
        <v>10</v>
      </c>
      <c r="H367" s="132">
        <f>H368</f>
        <v>1758610</v>
      </c>
      <c r="I367" s="104">
        <f>ROUND(K367*1000,2)</f>
        <v>1758610</v>
      </c>
      <c r="J367" s="16">
        <f>H367-I367</f>
        <v>0</v>
      </c>
      <c r="K367" s="20">
        <v>1758.61</v>
      </c>
      <c r="O367" s="20">
        <v>1758.61</v>
      </c>
      <c r="P367" s="20">
        <v>0</v>
      </c>
      <c r="Q367" s="20">
        <v>0</v>
      </c>
      <c r="R367" s="20">
        <f>H367-O367</f>
        <v>1756851.39</v>
      </c>
      <c r="S367" s="20" t="e">
        <f>#REF!-P367</f>
        <v>#REF!</v>
      </c>
      <c r="T367" s="20" t="e">
        <f>#REF!-Q367</f>
        <v>#REF!</v>
      </c>
      <c r="U367" s="18" t="str">
        <f t="shared" si="58"/>
        <v>00 0 00 00000000</v>
      </c>
    </row>
    <row r="368" spans="1:21" s="33" customFormat="1" ht="39.6">
      <c r="A368" s="32"/>
      <c r="B368" s="149" t="s">
        <v>88</v>
      </c>
      <c r="C368" s="134" t="s">
        <v>256</v>
      </c>
      <c r="D368" s="135" t="s">
        <v>87</v>
      </c>
      <c r="E368" s="135" t="s">
        <v>87</v>
      </c>
      <c r="F368" s="135" t="s">
        <v>89</v>
      </c>
      <c r="G368" s="135" t="s">
        <v>10</v>
      </c>
      <c r="H368" s="136">
        <f>H369</f>
        <v>1758610</v>
      </c>
      <c r="I368" s="105">
        <f>ROUND(K368*1000,2)</f>
        <v>1758610</v>
      </c>
      <c r="J368" s="16">
        <f>H368-I368</f>
        <v>0</v>
      </c>
      <c r="K368" s="22">
        <v>1758.61</v>
      </c>
      <c r="O368" s="22">
        <v>1758.61</v>
      </c>
      <c r="P368" s="22">
        <v>0</v>
      </c>
      <c r="Q368" s="22">
        <v>0</v>
      </c>
      <c r="R368" s="22">
        <f>H368-O368</f>
        <v>1756851.39</v>
      </c>
      <c r="S368" s="22" t="e">
        <f>#REF!-P368</f>
        <v>#REF!</v>
      </c>
      <c r="T368" s="22" t="e">
        <f>#REF!-Q368</f>
        <v>#REF!</v>
      </c>
      <c r="U368" s="18" t="str">
        <f t="shared" si="58"/>
        <v>98 0 00 00000000</v>
      </c>
    </row>
    <row r="369" spans="1:21" s="33" customFormat="1" ht="15.6">
      <c r="A369" s="32"/>
      <c r="B369" s="149" t="s">
        <v>90</v>
      </c>
      <c r="C369" s="134" t="s">
        <v>256</v>
      </c>
      <c r="D369" s="135" t="s">
        <v>87</v>
      </c>
      <c r="E369" s="135" t="s">
        <v>87</v>
      </c>
      <c r="F369" s="135" t="s">
        <v>91</v>
      </c>
      <c r="G369" s="135" t="s">
        <v>10</v>
      </c>
      <c r="H369" s="136">
        <f>H370</f>
        <v>1758610</v>
      </c>
      <c r="I369" s="105">
        <f>ROUND(K369*1000,2)</f>
        <v>1758610</v>
      </c>
      <c r="J369" s="16">
        <f>H369-I369</f>
        <v>0</v>
      </c>
      <c r="K369" s="22">
        <v>1758.61</v>
      </c>
      <c r="O369" s="22">
        <v>1758.61</v>
      </c>
      <c r="P369" s="22">
        <v>0</v>
      </c>
      <c r="Q369" s="22">
        <v>0</v>
      </c>
      <c r="R369" s="22">
        <f>H369-O369</f>
        <v>1756851.39</v>
      </c>
      <c r="S369" s="22" t="e">
        <f>#REF!-P369</f>
        <v>#REF!</v>
      </c>
      <c r="T369" s="22" t="e">
        <f>#REF!-Q369</f>
        <v>#REF!</v>
      </c>
      <c r="U369" s="18" t="str">
        <f t="shared" si="58"/>
        <v>98 1 00 00000000</v>
      </c>
    </row>
    <row r="370" spans="1:21" s="33" customFormat="1" ht="39.6">
      <c r="A370" s="32"/>
      <c r="B370" s="133" t="s">
        <v>314</v>
      </c>
      <c r="C370" s="134" t="s">
        <v>256</v>
      </c>
      <c r="D370" s="135" t="s">
        <v>87</v>
      </c>
      <c r="E370" s="135" t="s">
        <v>87</v>
      </c>
      <c r="F370" s="135" t="s">
        <v>315</v>
      </c>
      <c r="G370" s="135" t="s">
        <v>10</v>
      </c>
      <c r="H370" s="136">
        <f>H371</f>
        <v>1758610</v>
      </c>
      <c r="I370" s="105">
        <f>ROUND(K370*1000,2)</f>
        <v>1758610</v>
      </c>
      <c r="J370" s="16">
        <f>H370-I370</f>
        <v>0</v>
      </c>
      <c r="K370" s="22">
        <v>1758.61</v>
      </c>
      <c r="O370" s="22">
        <v>1758.61</v>
      </c>
      <c r="P370" s="22">
        <v>0</v>
      </c>
      <c r="Q370" s="22">
        <v>0</v>
      </c>
      <c r="R370" s="22">
        <f>H370-O370</f>
        <v>1756851.39</v>
      </c>
      <c r="S370" s="22" t="e">
        <f>#REF!-P370</f>
        <v>#REF!</v>
      </c>
      <c r="T370" s="22" t="e">
        <f>#REF!-Q370</f>
        <v>#REF!</v>
      </c>
      <c r="U370" s="18" t="str">
        <f t="shared" si="58"/>
        <v>98 1 00 20950000</v>
      </c>
    </row>
    <row r="371" spans="1:21" s="33" customFormat="1" ht="26.4">
      <c r="A371" s="32"/>
      <c r="B371" s="133" t="s">
        <v>29</v>
      </c>
      <c r="C371" s="134" t="s">
        <v>256</v>
      </c>
      <c r="D371" s="135" t="s">
        <v>87</v>
      </c>
      <c r="E371" s="135" t="s">
        <v>87</v>
      </c>
      <c r="F371" s="135" t="s">
        <v>315</v>
      </c>
      <c r="G371" s="135" t="s">
        <v>30</v>
      </c>
      <c r="H371" s="136">
        <f>H372</f>
        <v>1758610</v>
      </c>
      <c r="I371" s="105">
        <f>ROUND(K371*1000,2)</f>
        <v>1758610</v>
      </c>
      <c r="J371" s="16">
        <f>H371-I371</f>
        <v>0</v>
      </c>
      <c r="K371" s="22">
        <v>1758.61</v>
      </c>
      <c r="O371" s="22">
        <v>1758.61</v>
      </c>
      <c r="P371" s="22">
        <v>0</v>
      </c>
      <c r="Q371" s="22">
        <v>0</v>
      </c>
      <c r="R371" s="22">
        <f>H371-O371</f>
        <v>1756851.39</v>
      </c>
      <c r="S371" s="22" t="e">
        <f>#REF!-P371</f>
        <v>#REF!</v>
      </c>
      <c r="T371" s="22" t="e">
        <f>#REF!-Q371</f>
        <v>#REF!</v>
      </c>
      <c r="U371" s="18" t="str">
        <f t="shared" si="58"/>
        <v>98 1 00 20950240</v>
      </c>
    </row>
    <row r="372" spans="1:21" s="33" customFormat="1" ht="15.6">
      <c r="A372" s="32"/>
      <c r="B372" s="133" t="s">
        <v>31</v>
      </c>
      <c r="C372" s="134" t="s">
        <v>256</v>
      </c>
      <c r="D372" s="135" t="s">
        <v>87</v>
      </c>
      <c r="E372" s="135" t="s">
        <v>87</v>
      </c>
      <c r="F372" s="135" t="s">
        <v>315</v>
      </c>
      <c r="G372" s="135" t="s">
        <v>32</v>
      </c>
      <c r="H372" s="136">
        <v>1758610</v>
      </c>
      <c r="I372" s="105"/>
      <c r="J372" s="16"/>
      <c r="K372" s="22"/>
      <c r="O372" s="22"/>
      <c r="P372" s="22"/>
      <c r="Q372" s="22"/>
      <c r="R372" s="22"/>
      <c r="S372" s="22"/>
      <c r="T372" s="22"/>
      <c r="U372" s="18" t="str">
        <f t="shared" si="58"/>
        <v>98 1 00 20950244</v>
      </c>
    </row>
    <row r="373" spans="1:21" s="33" customFormat="1" ht="15.6">
      <c r="A373" s="32"/>
      <c r="B373" s="126" t="s">
        <v>316</v>
      </c>
      <c r="C373" s="127" t="s">
        <v>256</v>
      </c>
      <c r="D373" s="128" t="s">
        <v>317</v>
      </c>
      <c r="E373" s="128" t="s">
        <v>8</v>
      </c>
      <c r="F373" s="128" t="s">
        <v>9</v>
      </c>
      <c r="G373" s="128" t="s">
        <v>10</v>
      </c>
      <c r="H373" s="77">
        <f>H374</f>
        <v>2604630</v>
      </c>
      <c r="I373" s="79">
        <f t="shared" ref="I373:I379" si="71">ROUND(K373*1000,2)</f>
        <v>2604630</v>
      </c>
      <c r="J373" s="16">
        <f t="shared" ref="J373:J379" si="72">H373-I373</f>
        <v>0</v>
      </c>
      <c r="K373" s="19">
        <v>2604.63</v>
      </c>
      <c r="O373" s="19">
        <v>2604.63</v>
      </c>
      <c r="P373" s="19">
        <v>2604.63</v>
      </c>
      <c r="Q373" s="19">
        <v>7404.63</v>
      </c>
      <c r="R373" s="19">
        <f t="shared" ref="R373:R379" si="73">H373-O373</f>
        <v>2602025.37</v>
      </c>
      <c r="S373" s="19" t="e">
        <f>#REF!-P373</f>
        <v>#REF!</v>
      </c>
      <c r="T373" s="19" t="e">
        <f>#REF!-Q373</f>
        <v>#REF!</v>
      </c>
      <c r="U373" s="18" t="str">
        <f t="shared" si="58"/>
        <v>00 0 00 00000000</v>
      </c>
    </row>
    <row r="374" spans="1:21" s="33" customFormat="1" ht="15.6">
      <c r="A374" s="32"/>
      <c r="B374" s="129" t="s">
        <v>318</v>
      </c>
      <c r="C374" s="130" t="s">
        <v>256</v>
      </c>
      <c r="D374" s="131">
        <v>10</v>
      </c>
      <c r="E374" s="131" t="s">
        <v>14</v>
      </c>
      <c r="F374" s="131" t="s">
        <v>9</v>
      </c>
      <c r="G374" s="131" t="s">
        <v>10</v>
      </c>
      <c r="H374" s="132">
        <f>H375</f>
        <v>2604630</v>
      </c>
      <c r="I374" s="104">
        <f t="shared" si="71"/>
        <v>2604630</v>
      </c>
      <c r="J374" s="16">
        <f t="shared" si="72"/>
        <v>0</v>
      </c>
      <c r="K374" s="20">
        <v>2604.63</v>
      </c>
      <c r="O374" s="20">
        <v>2604.63</v>
      </c>
      <c r="P374" s="20">
        <v>2604.63</v>
      </c>
      <c r="Q374" s="20">
        <v>7404.63</v>
      </c>
      <c r="R374" s="20">
        <f t="shared" si="73"/>
        <v>2602025.37</v>
      </c>
      <c r="S374" s="20" t="e">
        <f>#REF!-P374</f>
        <v>#REF!</v>
      </c>
      <c r="T374" s="20" t="e">
        <f>#REF!-Q374</f>
        <v>#REF!</v>
      </c>
      <c r="U374" s="18" t="str">
        <f t="shared" si="58"/>
        <v>00 0 00 00000000</v>
      </c>
    </row>
    <row r="375" spans="1:21" s="33" customFormat="1" ht="26.4">
      <c r="A375" s="32"/>
      <c r="B375" s="133" t="s">
        <v>319</v>
      </c>
      <c r="C375" s="141" t="s">
        <v>256</v>
      </c>
      <c r="D375" s="141" t="s">
        <v>317</v>
      </c>
      <c r="E375" s="141" t="s">
        <v>14</v>
      </c>
      <c r="F375" s="141" t="s">
        <v>320</v>
      </c>
      <c r="G375" s="141" t="s">
        <v>10</v>
      </c>
      <c r="H375" s="142">
        <f t="shared" ref="H375" si="74">H376</f>
        <v>2604630</v>
      </c>
      <c r="I375" s="55">
        <f t="shared" si="71"/>
        <v>2604630</v>
      </c>
      <c r="J375" s="16">
        <f t="shared" si="72"/>
        <v>0</v>
      </c>
      <c r="K375" s="29">
        <v>2604.63</v>
      </c>
      <c r="O375" s="29">
        <v>2604.63</v>
      </c>
      <c r="P375" s="29">
        <v>2604.63</v>
      </c>
      <c r="Q375" s="29">
        <v>7404.63</v>
      </c>
      <c r="R375" s="29">
        <f t="shared" si="73"/>
        <v>2602025.37</v>
      </c>
      <c r="S375" s="29" t="e">
        <f>#REF!-P375</f>
        <v>#REF!</v>
      </c>
      <c r="T375" s="29" t="e">
        <f>#REF!-Q375</f>
        <v>#REF!</v>
      </c>
      <c r="U375" s="18" t="str">
        <f t="shared" si="58"/>
        <v>06 0 00 00000000</v>
      </c>
    </row>
    <row r="376" spans="1:21" s="33" customFormat="1" ht="26.4">
      <c r="A376" s="32"/>
      <c r="B376" s="139" t="s">
        <v>321</v>
      </c>
      <c r="C376" s="141" t="s">
        <v>256</v>
      </c>
      <c r="D376" s="141" t="s">
        <v>317</v>
      </c>
      <c r="E376" s="141" t="s">
        <v>14</v>
      </c>
      <c r="F376" s="141" t="s">
        <v>322</v>
      </c>
      <c r="G376" s="141" t="s">
        <v>10</v>
      </c>
      <c r="H376" s="142">
        <f>H377</f>
        <v>2604630</v>
      </c>
      <c r="I376" s="55">
        <f t="shared" si="71"/>
        <v>2604630</v>
      </c>
      <c r="J376" s="16">
        <f t="shared" si="72"/>
        <v>0</v>
      </c>
      <c r="K376" s="29">
        <v>2604.63</v>
      </c>
      <c r="O376" s="29">
        <v>2604.63</v>
      </c>
      <c r="P376" s="29">
        <v>2604.63</v>
      </c>
      <c r="Q376" s="29">
        <v>7404.63</v>
      </c>
      <c r="R376" s="29">
        <f t="shared" si="73"/>
        <v>2602025.37</v>
      </c>
      <c r="S376" s="29" t="e">
        <f>#REF!-P376</f>
        <v>#REF!</v>
      </c>
      <c r="T376" s="29" t="e">
        <f>#REF!-Q376</f>
        <v>#REF!</v>
      </c>
      <c r="U376" s="18" t="str">
        <f t="shared" si="58"/>
        <v>06 Б 00 00000000</v>
      </c>
    </row>
    <row r="377" spans="1:21" s="33" customFormat="1" ht="26.4">
      <c r="A377" s="32"/>
      <c r="B377" s="139" t="s">
        <v>323</v>
      </c>
      <c r="C377" s="141" t="s">
        <v>256</v>
      </c>
      <c r="D377" s="141" t="s">
        <v>317</v>
      </c>
      <c r="E377" s="141" t="s">
        <v>14</v>
      </c>
      <c r="F377" s="141" t="s">
        <v>324</v>
      </c>
      <c r="G377" s="141" t="s">
        <v>10</v>
      </c>
      <c r="H377" s="142">
        <f>H378</f>
        <v>2604630</v>
      </c>
      <c r="I377" s="55">
        <f t="shared" si="71"/>
        <v>2604630</v>
      </c>
      <c r="J377" s="16">
        <f t="shared" si="72"/>
        <v>0</v>
      </c>
      <c r="K377" s="29">
        <v>2604.63</v>
      </c>
      <c r="O377" s="29">
        <v>2604.63</v>
      </c>
      <c r="P377" s="29">
        <v>2604.63</v>
      </c>
      <c r="Q377" s="29">
        <v>7404.63</v>
      </c>
      <c r="R377" s="29">
        <f t="shared" si="73"/>
        <v>2602025.37</v>
      </c>
      <c r="S377" s="29" t="e">
        <f>#REF!-P377</f>
        <v>#REF!</v>
      </c>
      <c r="T377" s="29" t="e">
        <f>#REF!-Q377</f>
        <v>#REF!</v>
      </c>
      <c r="U377" s="18" t="str">
        <f t="shared" si="58"/>
        <v>06 Б 01 00000000</v>
      </c>
    </row>
    <row r="378" spans="1:21" s="33" customFormat="1" ht="26.4">
      <c r="A378" s="32"/>
      <c r="B378" s="133" t="s">
        <v>325</v>
      </c>
      <c r="C378" s="141" t="s">
        <v>256</v>
      </c>
      <c r="D378" s="141" t="s">
        <v>317</v>
      </c>
      <c r="E378" s="141" t="s">
        <v>14</v>
      </c>
      <c r="F378" s="141" t="s">
        <v>326</v>
      </c>
      <c r="G378" s="141" t="s">
        <v>10</v>
      </c>
      <c r="H378" s="142">
        <f>H379</f>
        <v>2604630</v>
      </c>
      <c r="I378" s="55">
        <f t="shared" si="71"/>
        <v>2604630</v>
      </c>
      <c r="J378" s="16">
        <f t="shared" si="72"/>
        <v>0</v>
      </c>
      <c r="K378" s="29">
        <v>2604.63</v>
      </c>
      <c r="O378" s="29">
        <v>2604.63</v>
      </c>
      <c r="P378" s="29">
        <v>2604.63</v>
      </c>
      <c r="Q378" s="29">
        <v>7404.63</v>
      </c>
      <c r="R378" s="29">
        <f t="shared" si="73"/>
        <v>2602025.37</v>
      </c>
      <c r="S378" s="29" t="e">
        <f>#REF!-P378</f>
        <v>#REF!</v>
      </c>
      <c r="T378" s="29" t="e">
        <f>#REF!-Q378</f>
        <v>#REF!</v>
      </c>
      <c r="U378" s="18" t="str">
        <f t="shared" si="58"/>
        <v>06 Б 01 L0200000</v>
      </c>
    </row>
    <row r="379" spans="1:21" s="33" customFormat="1" ht="26.4">
      <c r="A379" s="32"/>
      <c r="B379" s="143" t="s">
        <v>327</v>
      </c>
      <c r="C379" s="141" t="s">
        <v>256</v>
      </c>
      <c r="D379" s="141" t="s">
        <v>317</v>
      </c>
      <c r="E379" s="141" t="s">
        <v>14</v>
      </c>
      <c r="F379" s="141" t="s">
        <v>326</v>
      </c>
      <c r="G379" s="141" t="s">
        <v>328</v>
      </c>
      <c r="H379" s="136">
        <f>H380</f>
        <v>2604630</v>
      </c>
      <c r="I379" s="105">
        <f t="shared" si="71"/>
        <v>2604630</v>
      </c>
      <c r="J379" s="16">
        <f t="shared" si="72"/>
        <v>0</v>
      </c>
      <c r="K379" s="29">
        <v>2604.63</v>
      </c>
      <c r="O379" s="29">
        <v>2604.63</v>
      </c>
      <c r="P379" s="29">
        <v>2604.63</v>
      </c>
      <c r="Q379" s="29">
        <v>7404.63</v>
      </c>
      <c r="R379" s="29">
        <f t="shared" si="73"/>
        <v>2602025.37</v>
      </c>
      <c r="S379" s="29" t="e">
        <f>#REF!-P379</f>
        <v>#REF!</v>
      </c>
      <c r="T379" s="29" t="e">
        <f>#REF!-Q379</f>
        <v>#REF!</v>
      </c>
      <c r="U379" s="18" t="str">
        <f t="shared" si="58"/>
        <v>06 Б 01 L0200320</v>
      </c>
    </row>
    <row r="380" spans="1:21" s="33" customFormat="1" ht="15.6">
      <c r="A380" s="32"/>
      <c r="B380" s="137" t="s">
        <v>329</v>
      </c>
      <c r="C380" s="135" t="s">
        <v>256</v>
      </c>
      <c r="D380" s="135" t="s">
        <v>317</v>
      </c>
      <c r="E380" s="135" t="s">
        <v>14</v>
      </c>
      <c r="F380" s="135" t="s">
        <v>326</v>
      </c>
      <c r="G380" s="135" t="s">
        <v>330</v>
      </c>
      <c r="H380" s="136">
        <v>2604630</v>
      </c>
      <c r="I380" s="105"/>
      <c r="J380" s="16"/>
      <c r="K380" s="22"/>
      <c r="O380" s="22"/>
      <c r="P380" s="22"/>
      <c r="Q380" s="22"/>
      <c r="R380" s="22"/>
      <c r="S380" s="22"/>
      <c r="T380" s="22"/>
      <c r="U380" s="18" t="str">
        <f t="shared" si="58"/>
        <v>06 Б 01 L0200322</v>
      </c>
    </row>
    <row r="381" spans="1:21" s="33" customFormat="1" ht="15.6">
      <c r="A381" s="32"/>
      <c r="B381" s="133"/>
      <c r="C381" s="134"/>
      <c r="D381" s="135"/>
      <c r="E381" s="135"/>
      <c r="F381" s="135"/>
      <c r="G381" s="135"/>
      <c r="H381" s="136"/>
      <c r="I381" s="105">
        <f t="shared" ref="I381:I388" si="75">ROUND(K381*1000,2)</f>
        <v>0</v>
      </c>
      <c r="J381" s="16">
        <f t="shared" ref="J381:J388" si="76">H381-I381</f>
        <v>0</v>
      </c>
      <c r="K381" s="22"/>
      <c r="O381" s="22"/>
      <c r="P381" s="22"/>
      <c r="Q381" s="22"/>
      <c r="R381" s="22">
        <f t="shared" ref="R381:R388" si="77">H381-O381</f>
        <v>0</v>
      </c>
      <c r="S381" s="22" t="e">
        <f>#REF!-P381</f>
        <v>#REF!</v>
      </c>
      <c r="T381" s="22" t="e">
        <f>#REF!-Q381</f>
        <v>#REF!</v>
      </c>
      <c r="U381" s="18" t="str">
        <f t="shared" si="58"/>
        <v/>
      </c>
    </row>
    <row r="382" spans="1:21" s="33" customFormat="1" ht="26.4">
      <c r="A382" s="32"/>
      <c r="B382" s="123" t="s">
        <v>331</v>
      </c>
      <c r="C382" s="124" t="s">
        <v>332</v>
      </c>
      <c r="D382" s="125" t="s">
        <v>8</v>
      </c>
      <c r="E382" s="125" t="s">
        <v>8</v>
      </c>
      <c r="F382" s="125" t="s">
        <v>9</v>
      </c>
      <c r="G382" s="125" t="s">
        <v>10</v>
      </c>
      <c r="H382" s="78">
        <f>H383+H421</f>
        <v>285569140</v>
      </c>
      <c r="I382" s="107">
        <f t="shared" si="75"/>
        <v>285569140</v>
      </c>
      <c r="J382" s="16">
        <f t="shared" si="76"/>
        <v>0</v>
      </c>
      <c r="K382" s="28">
        <v>285569.14</v>
      </c>
      <c r="O382" s="28">
        <v>285569.14</v>
      </c>
      <c r="P382" s="28">
        <v>377029.52</v>
      </c>
      <c r="Q382" s="28">
        <v>438474.61</v>
      </c>
      <c r="R382" s="28">
        <f t="shared" si="77"/>
        <v>285283570.86000001</v>
      </c>
      <c r="S382" s="28" t="e">
        <f>#REF!-P382</f>
        <v>#REF!</v>
      </c>
      <c r="T382" s="28" t="e">
        <f>#REF!-Q382</f>
        <v>#REF!</v>
      </c>
      <c r="U382" s="18" t="str">
        <f t="shared" si="58"/>
        <v>00 0 00 00000000</v>
      </c>
    </row>
    <row r="383" spans="1:21" s="33" customFormat="1" ht="15.6">
      <c r="A383" s="32"/>
      <c r="B383" s="126" t="s">
        <v>11</v>
      </c>
      <c r="C383" s="127" t="s">
        <v>332</v>
      </c>
      <c r="D383" s="128" t="s">
        <v>12</v>
      </c>
      <c r="E383" s="128" t="s">
        <v>8</v>
      </c>
      <c r="F383" s="128" t="s">
        <v>9</v>
      </c>
      <c r="G383" s="128" t="s">
        <v>10</v>
      </c>
      <c r="H383" s="77">
        <f>H384+H401+H406</f>
        <v>110854140</v>
      </c>
      <c r="I383" s="79">
        <f t="shared" si="75"/>
        <v>110854140</v>
      </c>
      <c r="J383" s="16">
        <f t="shared" si="76"/>
        <v>0</v>
      </c>
      <c r="K383" s="19">
        <v>110854.14</v>
      </c>
      <c r="O383" s="19">
        <v>110854.14</v>
      </c>
      <c r="P383" s="19">
        <v>153659.52000000002</v>
      </c>
      <c r="Q383" s="19">
        <v>176536.61</v>
      </c>
      <c r="R383" s="19">
        <f t="shared" si="77"/>
        <v>110743285.86</v>
      </c>
      <c r="S383" s="19" t="e">
        <f>#REF!-P383</f>
        <v>#REF!</v>
      </c>
      <c r="T383" s="19" t="e">
        <f>#REF!-Q383</f>
        <v>#REF!</v>
      </c>
      <c r="U383" s="18" t="str">
        <f t="shared" si="58"/>
        <v>00 0 00 00000000</v>
      </c>
    </row>
    <row r="384" spans="1:21" s="33" customFormat="1" ht="39.6">
      <c r="A384" s="32"/>
      <c r="B384" s="129" t="s">
        <v>333</v>
      </c>
      <c r="C384" s="130" t="s">
        <v>332</v>
      </c>
      <c r="D384" s="131" t="s">
        <v>12</v>
      </c>
      <c r="E384" s="131" t="s">
        <v>334</v>
      </c>
      <c r="F384" s="131" t="s">
        <v>9</v>
      </c>
      <c r="G384" s="131" t="s">
        <v>10</v>
      </c>
      <c r="H384" s="132">
        <f t="shared" ref="H384:H385" si="78">H385</f>
        <v>45844870</v>
      </c>
      <c r="I384" s="104">
        <f t="shared" si="75"/>
        <v>45844870</v>
      </c>
      <c r="J384" s="16">
        <f t="shared" si="76"/>
        <v>0</v>
      </c>
      <c r="K384" s="20">
        <v>45844.87</v>
      </c>
      <c r="O384" s="20">
        <v>45844.87</v>
      </c>
      <c r="P384" s="20">
        <v>44344.87</v>
      </c>
      <c r="Q384" s="20">
        <v>44344.87</v>
      </c>
      <c r="R384" s="20">
        <f t="shared" si="77"/>
        <v>45799025.130000003</v>
      </c>
      <c r="S384" s="20" t="e">
        <f>#REF!-P384</f>
        <v>#REF!</v>
      </c>
      <c r="T384" s="20" t="e">
        <f>#REF!-Q384</f>
        <v>#REF!</v>
      </c>
      <c r="U384" s="18" t="str">
        <f t="shared" si="58"/>
        <v>00 0 00 00000000</v>
      </c>
    </row>
    <row r="385" spans="1:21" s="33" customFormat="1" ht="26.4">
      <c r="A385" s="32"/>
      <c r="B385" s="154" t="s">
        <v>335</v>
      </c>
      <c r="C385" s="134" t="s">
        <v>332</v>
      </c>
      <c r="D385" s="135" t="s">
        <v>12</v>
      </c>
      <c r="E385" s="135" t="s">
        <v>334</v>
      </c>
      <c r="F385" s="135" t="s">
        <v>336</v>
      </c>
      <c r="G385" s="135" t="s">
        <v>10</v>
      </c>
      <c r="H385" s="136">
        <f t="shared" si="78"/>
        <v>45844870</v>
      </c>
      <c r="I385" s="105">
        <f t="shared" si="75"/>
        <v>45844870</v>
      </c>
      <c r="J385" s="16">
        <f t="shared" si="76"/>
        <v>0</v>
      </c>
      <c r="K385" s="22">
        <v>45844.87</v>
      </c>
      <c r="O385" s="22">
        <v>45844.87</v>
      </c>
      <c r="P385" s="22">
        <v>44344.87</v>
      </c>
      <c r="Q385" s="22">
        <v>44344.87</v>
      </c>
      <c r="R385" s="22">
        <f t="shared" si="77"/>
        <v>45799025.130000003</v>
      </c>
      <c r="S385" s="22" t="e">
        <f>#REF!-P385</f>
        <v>#REF!</v>
      </c>
      <c r="T385" s="22" t="e">
        <f>#REF!-Q385</f>
        <v>#REF!</v>
      </c>
      <c r="U385" s="18" t="str">
        <f t="shared" si="58"/>
        <v>73 0 00 00000000</v>
      </c>
    </row>
    <row r="386" spans="1:21" s="33" customFormat="1" ht="39.6">
      <c r="A386" s="32"/>
      <c r="B386" s="154" t="s">
        <v>337</v>
      </c>
      <c r="C386" s="134" t="s">
        <v>332</v>
      </c>
      <c r="D386" s="135" t="s">
        <v>12</v>
      </c>
      <c r="E386" s="135" t="s">
        <v>334</v>
      </c>
      <c r="F386" s="135" t="s">
        <v>338</v>
      </c>
      <c r="G386" s="135" t="s">
        <v>10</v>
      </c>
      <c r="H386" s="136">
        <f>H387+H397</f>
        <v>45844870</v>
      </c>
      <c r="I386" s="105">
        <f t="shared" si="75"/>
        <v>45844870</v>
      </c>
      <c r="J386" s="16">
        <f t="shared" si="76"/>
        <v>0</v>
      </c>
      <c r="K386" s="22">
        <v>45844.87</v>
      </c>
      <c r="O386" s="22">
        <v>45844.87</v>
      </c>
      <c r="P386" s="22">
        <v>44344.87</v>
      </c>
      <c r="Q386" s="22">
        <v>44344.87</v>
      </c>
      <c r="R386" s="22">
        <f t="shared" si="77"/>
        <v>45799025.130000003</v>
      </c>
      <c r="S386" s="22" t="e">
        <f>#REF!-P386</f>
        <v>#REF!</v>
      </c>
      <c r="T386" s="22" t="e">
        <f>#REF!-Q386</f>
        <v>#REF!</v>
      </c>
      <c r="U386" s="18" t="str">
        <f t="shared" ref="U386:U473" si="79">CONCATENATE(F386,G386)</f>
        <v>73 1 00 00000000</v>
      </c>
    </row>
    <row r="387" spans="1:21" s="33" customFormat="1" ht="26.4">
      <c r="A387" s="32"/>
      <c r="B387" s="155" t="s">
        <v>19</v>
      </c>
      <c r="C387" s="134" t="s">
        <v>332</v>
      </c>
      <c r="D387" s="135" t="s">
        <v>12</v>
      </c>
      <c r="E387" s="135" t="s">
        <v>334</v>
      </c>
      <c r="F387" s="135" t="s">
        <v>339</v>
      </c>
      <c r="G387" s="135" t="s">
        <v>10</v>
      </c>
      <c r="H387" s="136">
        <f>H388+H391+H393</f>
        <v>6243798</v>
      </c>
      <c r="I387" s="105">
        <f t="shared" si="75"/>
        <v>6243800</v>
      </c>
      <c r="J387" s="16">
        <f t="shared" si="76"/>
        <v>-2</v>
      </c>
      <c r="K387" s="22">
        <v>6243.8</v>
      </c>
      <c r="O387" s="22">
        <v>6243.8</v>
      </c>
      <c r="P387" s="22">
        <v>4743.8</v>
      </c>
      <c r="Q387" s="22">
        <v>4743.8</v>
      </c>
      <c r="R387" s="22">
        <f t="shared" si="77"/>
        <v>6237554.2000000002</v>
      </c>
      <c r="S387" s="22" t="e">
        <f>#REF!-P387</f>
        <v>#REF!</v>
      </c>
      <c r="T387" s="22" t="e">
        <f>#REF!-Q387</f>
        <v>#REF!</v>
      </c>
      <c r="U387" s="18" t="str">
        <f t="shared" si="79"/>
        <v>73 1 00 10010000</v>
      </c>
    </row>
    <row r="388" spans="1:21" s="33" customFormat="1" ht="26.4">
      <c r="A388" s="32"/>
      <c r="B388" s="137" t="s">
        <v>21</v>
      </c>
      <c r="C388" s="134" t="s">
        <v>332</v>
      </c>
      <c r="D388" s="135" t="s">
        <v>12</v>
      </c>
      <c r="E388" s="135" t="s">
        <v>334</v>
      </c>
      <c r="F388" s="135" t="s">
        <v>339</v>
      </c>
      <c r="G388" s="135" t="s">
        <v>22</v>
      </c>
      <c r="H388" s="136">
        <f>SUM(H389:H390)</f>
        <v>1291338</v>
      </c>
      <c r="I388" s="105">
        <f t="shared" si="75"/>
        <v>1291340</v>
      </c>
      <c r="J388" s="16">
        <f t="shared" si="76"/>
        <v>-2</v>
      </c>
      <c r="K388" s="22">
        <v>1291.3399999999999</v>
      </c>
      <c r="O388" s="22">
        <v>1291.3399999999999</v>
      </c>
      <c r="P388" s="22">
        <v>1291.3399999999999</v>
      </c>
      <c r="Q388" s="22">
        <v>1291.3399999999999</v>
      </c>
      <c r="R388" s="22">
        <f t="shared" si="77"/>
        <v>1290046.6599999999</v>
      </c>
      <c r="S388" s="22" t="e">
        <f>#REF!-P388</f>
        <v>#REF!</v>
      </c>
      <c r="T388" s="22" t="e">
        <f>#REF!-Q388</f>
        <v>#REF!</v>
      </c>
      <c r="U388" s="18" t="str">
        <f t="shared" si="79"/>
        <v>73 1 00 10010120</v>
      </c>
    </row>
    <row r="389" spans="1:21" s="35" customFormat="1" ht="26.4">
      <c r="A389" s="34"/>
      <c r="B389" s="137" t="s">
        <v>23</v>
      </c>
      <c r="C389" s="134" t="s">
        <v>332</v>
      </c>
      <c r="D389" s="135" t="s">
        <v>12</v>
      </c>
      <c r="E389" s="135" t="s">
        <v>334</v>
      </c>
      <c r="F389" s="135" t="s">
        <v>339</v>
      </c>
      <c r="G389" s="135" t="s">
        <v>24</v>
      </c>
      <c r="H389" s="136">
        <v>1019558</v>
      </c>
      <c r="I389" s="106"/>
      <c r="J389" s="25"/>
      <c r="K389" s="24"/>
      <c r="O389" s="24"/>
      <c r="P389" s="24"/>
      <c r="Q389" s="24"/>
      <c r="R389" s="24"/>
      <c r="S389" s="24"/>
      <c r="T389" s="24"/>
      <c r="U389" s="27"/>
    </row>
    <row r="390" spans="1:21" s="35" customFormat="1" ht="39.6">
      <c r="A390" s="34"/>
      <c r="B390" s="137" t="s">
        <v>27</v>
      </c>
      <c r="C390" s="134" t="s">
        <v>332</v>
      </c>
      <c r="D390" s="135" t="s">
        <v>12</v>
      </c>
      <c r="E390" s="135" t="s">
        <v>334</v>
      </c>
      <c r="F390" s="135" t="s">
        <v>339</v>
      </c>
      <c r="G390" s="135" t="s">
        <v>28</v>
      </c>
      <c r="H390" s="136">
        <v>271780</v>
      </c>
      <c r="I390" s="106"/>
      <c r="J390" s="25"/>
      <c r="K390" s="24"/>
      <c r="O390" s="24"/>
      <c r="P390" s="24"/>
      <c r="Q390" s="24"/>
      <c r="R390" s="24"/>
      <c r="S390" s="24"/>
      <c r="T390" s="24"/>
      <c r="U390" s="27"/>
    </row>
    <row r="391" spans="1:21" s="33" customFormat="1" ht="26.4">
      <c r="A391" s="32"/>
      <c r="B391" s="133" t="s">
        <v>29</v>
      </c>
      <c r="C391" s="134" t="s">
        <v>332</v>
      </c>
      <c r="D391" s="135" t="s">
        <v>12</v>
      </c>
      <c r="E391" s="135" t="s">
        <v>334</v>
      </c>
      <c r="F391" s="135" t="s">
        <v>339</v>
      </c>
      <c r="G391" s="135" t="s">
        <v>30</v>
      </c>
      <c r="H391" s="136">
        <f>H392</f>
        <v>4891990</v>
      </c>
      <c r="I391" s="105">
        <f>ROUND(K391*1000,2)</f>
        <v>4891990</v>
      </c>
      <c r="J391" s="16">
        <f>H391-I391</f>
        <v>0</v>
      </c>
      <c r="K391" s="22">
        <v>4891.99</v>
      </c>
      <c r="O391" s="22">
        <v>4891.99</v>
      </c>
      <c r="P391" s="22">
        <v>3391.99</v>
      </c>
      <c r="Q391" s="22">
        <v>3391.99</v>
      </c>
      <c r="R391" s="22">
        <f>H391-O391</f>
        <v>4887098.01</v>
      </c>
      <c r="S391" s="22" t="e">
        <f>#REF!-P391</f>
        <v>#REF!</v>
      </c>
      <c r="T391" s="22" t="e">
        <f>#REF!-Q391</f>
        <v>#REF!</v>
      </c>
      <c r="U391" s="18" t="str">
        <f t="shared" si="79"/>
        <v>73 1 00 10010240</v>
      </c>
    </row>
    <row r="392" spans="1:21" s="33" customFormat="1" ht="15.6">
      <c r="A392" s="32"/>
      <c r="B392" s="133" t="s">
        <v>31</v>
      </c>
      <c r="C392" s="134" t="s">
        <v>332</v>
      </c>
      <c r="D392" s="135" t="s">
        <v>12</v>
      </c>
      <c r="E392" s="135" t="s">
        <v>334</v>
      </c>
      <c r="F392" s="135" t="s">
        <v>339</v>
      </c>
      <c r="G392" s="135" t="s">
        <v>32</v>
      </c>
      <c r="H392" s="136">
        <v>4891990</v>
      </c>
      <c r="I392" s="105"/>
      <c r="J392" s="16"/>
      <c r="K392" s="22"/>
      <c r="O392" s="22"/>
      <c r="P392" s="22"/>
      <c r="Q392" s="22"/>
      <c r="R392" s="22"/>
      <c r="S392" s="22"/>
      <c r="T392" s="22"/>
      <c r="U392" s="18"/>
    </row>
    <row r="393" spans="1:21" s="33" customFormat="1" ht="15.6">
      <c r="A393" s="32"/>
      <c r="B393" s="133" t="s">
        <v>33</v>
      </c>
      <c r="C393" s="134" t="s">
        <v>332</v>
      </c>
      <c r="D393" s="135" t="s">
        <v>12</v>
      </c>
      <c r="E393" s="135" t="s">
        <v>334</v>
      </c>
      <c r="F393" s="135" t="s">
        <v>339</v>
      </c>
      <c r="G393" s="135" t="s">
        <v>34</v>
      </c>
      <c r="H393" s="136">
        <f>SUM(H394:H396)</f>
        <v>60470</v>
      </c>
      <c r="I393" s="105">
        <f>ROUND(K393*1000,2)</f>
        <v>60470</v>
      </c>
      <c r="J393" s="16">
        <f>H393-I393</f>
        <v>0</v>
      </c>
      <c r="K393" s="22">
        <v>60.47</v>
      </c>
      <c r="O393" s="22">
        <v>60.47</v>
      </c>
      <c r="P393" s="22">
        <v>60.47</v>
      </c>
      <c r="Q393" s="22">
        <v>60.47</v>
      </c>
      <c r="R393" s="22">
        <f>H393-O393</f>
        <v>60409.53</v>
      </c>
      <c r="S393" s="22" t="e">
        <f>#REF!-P393</f>
        <v>#REF!</v>
      </c>
      <c r="T393" s="22" t="e">
        <f>#REF!-Q393</f>
        <v>#REF!</v>
      </c>
      <c r="U393" s="18" t="str">
        <f t="shared" si="79"/>
        <v>73 1 00 10010850</v>
      </c>
    </row>
    <row r="394" spans="1:21" s="35" customFormat="1" ht="15.6">
      <c r="A394" s="34"/>
      <c r="B394" s="137" t="s">
        <v>35</v>
      </c>
      <c r="C394" s="134" t="s">
        <v>332</v>
      </c>
      <c r="D394" s="135" t="s">
        <v>12</v>
      </c>
      <c r="E394" s="135" t="s">
        <v>334</v>
      </c>
      <c r="F394" s="135" t="s">
        <v>339</v>
      </c>
      <c r="G394" s="135" t="s">
        <v>36</v>
      </c>
      <c r="H394" s="136">
        <v>2000</v>
      </c>
      <c r="I394" s="106"/>
      <c r="J394" s="25"/>
      <c r="K394" s="24"/>
      <c r="O394" s="24"/>
      <c r="P394" s="24"/>
      <c r="Q394" s="24"/>
      <c r="R394" s="24"/>
      <c r="S394" s="24"/>
      <c r="T394" s="24"/>
      <c r="U394" s="27"/>
    </row>
    <row r="395" spans="1:21" s="35" customFormat="1" ht="15.6">
      <c r="A395" s="34"/>
      <c r="B395" s="137" t="s">
        <v>37</v>
      </c>
      <c r="C395" s="134" t="s">
        <v>332</v>
      </c>
      <c r="D395" s="135" t="s">
        <v>12</v>
      </c>
      <c r="E395" s="135" t="s">
        <v>334</v>
      </c>
      <c r="F395" s="135" t="s">
        <v>339</v>
      </c>
      <c r="G395" s="135" t="s">
        <v>38</v>
      </c>
      <c r="H395" s="136">
        <v>15075</v>
      </c>
      <c r="I395" s="106"/>
      <c r="J395" s="25"/>
      <c r="K395" s="24"/>
      <c r="O395" s="24"/>
      <c r="P395" s="24"/>
      <c r="Q395" s="24"/>
      <c r="R395" s="24"/>
      <c r="S395" s="24"/>
      <c r="T395" s="24"/>
      <c r="U395" s="27"/>
    </row>
    <row r="396" spans="1:21" s="35" customFormat="1" ht="15.6">
      <c r="A396" s="34"/>
      <c r="B396" s="137" t="s">
        <v>78</v>
      </c>
      <c r="C396" s="134" t="s">
        <v>332</v>
      </c>
      <c r="D396" s="135" t="s">
        <v>12</v>
      </c>
      <c r="E396" s="135" t="s">
        <v>334</v>
      </c>
      <c r="F396" s="135" t="s">
        <v>339</v>
      </c>
      <c r="G396" s="135" t="s">
        <v>79</v>
      </c>
      <c r="H396" s="136">
        <v>43395</v>
      </c>
      <c r="I396" s="106"/>
      <c r="J396" s="25"/>
      <c r="K396" s="24"/>
      <c r="O396" s="24"/>
      <c r="P396" s="24"/>
      <c r="Q396" s="24"/>
      <c r="R396" s="24"/>
      <c r="S396" s="24"/>
      <c r="T396" s="24"/>
      <c r="U396" s="27"/>
    </row>
    <row r="397" spans="1:21" s="33" customFormat="1" ht="26.4">
      <c r="A397" s="32"/>
      <c r="B397" s="155" t="s">
        <v>39</v>
      </c>
      <c r="C397" s="134" t="s">
        <v>332</v>
      </c>
      <c r="D397" s="135" t="s">
        <v>12</v>
      </c>
      <c r="E397" s="135" t="s">
        <v>334</v>
      </c>
      <c r="F397" s="135" t="s">
        <v>340</v>
      </c>
      <c r="G397" s="135" t="s">
        <v>10</v>
      </c>
      <c r="H397" s="136">
        <f>H398</f>
        <v>39601072</v>
      </c>
      <c r="I397" s="105">
        <f>ROUND(K397*1000,2)</f>
        <v>39601070</v>
      </c>
      <c r="J397" s="16">
        <f>H397-I397</f>
        <v>2</v>
      </c>
      <c r="K397" s="22">
        <v>39601.07</v>
      </c>
      <c r="O397" s="22">
        <v>39601.07</v>
      </c>
      <c r="P397" s="22">
        <v>39601.07</v>
      </c>
      <c r="Q397" s="22">
        <v>39601.07</v>
      </c>
      <c r="R397" s="22">
        <f>H397-O397</f>
        <v>39561470.93</v>
      </c>
      <c r="S397" s="22" t="e">
        <f>#REF!-P397</f>
        <v>#REF!</v>
      </c>
      <c r="T397" s="22" t="e">
        <f>#REF!-Q397</f>
        <v>#REF!</v>
      </c>
      <c r="U397" s="18" t="str">
        <f t="shared" si="79"/>
        <v>73 1 00 10020000</v>
      </c>
    </row>
    <row r="398" spans="1:21" s="33" customFormat="1" ht="26.4">
      <c r="A398" s="32"/>
      <c r="B398" s="137" t="s">
        <v>21</v>
      </c>
      <c r="C398" s="134" t="s">
        <v>332</v>
      </c>
      <c r="D398" s="135" t="s">
        <v>12</v>
      </c>
      <c r="E398" s="135" t="s">
        <v>334</v>
      </c>
      <c r="F398" s="135" t="s">
        <v>340</v>
      </c>
      <c r="G398" s="135" t="s">
        <v>22</v>
      </c>
      <c r="H398" s="136">
        <f>SUM(H399:H400)</f>
        <v>39601072</v>
      </c>
      <c r="I398" s="105">
        <f>ROUND(K398*1000,2)</f>
        <v>39601070</v>
      </c>
      <c r="J398" s="16">
        <f>H398-I398</f>
        <v>2</v>
      </c>
      <c r="K398" s="22">
        <v>39601.07</v>
      </c>
      <c r="O398" s="22">
        <v>39601.07</v>
      </c>
      <c r="P398" s="22">
        <v>39601.07</v>
      </c>
      <c r="Q398" s="22">
        <v>39601.07</v>
      </c>
      <c r="R398" s="22">
        <f>H398-O398</f>
        <v>39561470.93</v>
      </c>
      <c r="S398" s="22" t="e">
        <f>#REF!-P398</f>
        <v>#REF!</v>
      </c>
      <c r="T398" s="22" t="e">
        <f>#REF!-Q398</f>
        <v>#REF!</v>
      </c>
      <c r="U398" s="18" t="str">
        <f t="shared" si="79"/>
        <v>73 1 00 10020120</v>
      </c>
    </row>
    <row r="399" spans="1:21" s="35" customFormat="1" ht="15.6">
      <c r="A399" s="34"/>
      <c r="B399" s="137" t="s">
        <v>41</v>
      </c>
      <c r="C399" s="134" t="s">
        <v>332</v>
      </c>
      <c r="D399" s="135" t="s">
        <v>12</v>
      </c>
      <c r="E399" s="135" t="s">
        <v>334</v>
      </c>
      <c r="F399" s="135" t="s">
        <v>340</v>
      </c>
      <c r="G399" s="135" t="s">
        <v>42</v>
      </c>
      <c r="H399" s="136">
        <v>30415570</v>
      </c>
      <c r="I399" s="106"/>
      <c r="J399" s="25"/>
      <c r="K399" s="24"/>
      <c r="O399" s="24"/>
      <c r="P399" s="24"/>
      <c r="Q399" s="24"/>
      <c r="R399" s="24"/>
      <c r="S399" s="24"/>
      <c r="T399" s="24"/>
      <c r="U399" s="27"/>
    </row>
    <row r="400" spans="1:21" s="35" customFormat="1" ht="39.6">
      <c r="A400" s="34"/>
      <c r="B400" s="137" t="s">
        <v>27</v>
      </c>
      <c r="C400" s="134" t="s">
        <v>332</v>
      </c>
      <c r="D400" s="135" t="s">
        <v>12</v>
      </c>
      <c r="E400" s="135" t="s">
        <v>334</v>
      </c>
      <c r="F400" s="135" t="s">
        <v>340</v>
      </c>
      <c r="G400" s="135" t="s">
        <v>28</v>
      </c>
      <c r="H400" s="136">
        <v>9185502</v>
      </c>
      <c r="I400" s="106"/>
      <c r="J400" s="25"/>
      <c r="K400" s="24"/>
      <c r="O400" s="24"/>
      <c r="P400" s="24"/>
      <c r="Q400" s="24"/>
      <c r="R400" s="24"/>
      <c r="S400" s="24"/>
      <c r="T400" s="24"/>
      <c r="U400" s="27"/>
    </row>
    <row r="401" spans="1:21" s="33" customFormat="1" ht="15.6">
      <c r="A401" s="32"/>
      <c r="B401" s="129" t="s">
        <v>341</v>
      </c>
      <c r="C401" s="130" t="s">
        <v>332</v>
      </c>
      <c r="D401" s="131" t="s">
        <v>12</v>
      </c>
      <c r="E401" s="131" t="s">
        <v>342</v>
      </c>
      <c r="F401" s="131" t="s">
        <v>9</v>
      </c>
      <c r="G401" s="131" t="s">
        <v>343</v>
      </c>
      <c r="H401" s="132">
        <f>H402</f>
        <v>12775540</v>
      </c>
      <c r="I401" s="104">
        <f t="shared" ref="I401:I411" si="80">ROUND(K401*1000,2)</f>
        <v>12775540</v>
      </c>
      <c r="J401" s="16">
        <f t="shared" ref="J401:J411" si="81">H401-I401</f>
        <v>0</v>
      </c>
      <c r="K401" s="20">
        <v>12775.54</v>
      </c>
      <c r="O401" s="20">
        <v>12775.54</v>
      </c>
      <c r="P401" s="20">
        <v>12775.54</v>
      </c>
      <c r="Q401" s="20">
        <v>12775.54</v>
      </c>
      <c r="R401" s="20">
        <f t="shared" ref="R401:R411" si="82">H401-O401</f>
        <v>12762764.460000001</v>
      </c>
      <c r="S401" s="20" t="e">
        <f>#REF!-P401</f>
        <v>#REF!</v>
      </c>
      <c r="T401" s="20" t="e">
        <f>#REF!-Q401</f>
        <v>#REF!</v>
      </c>
      <c r="U401" s="18" t="str">
        <f t="shared" si="79"/>
        <v xml:space="preserve">00 0 00 00000000 </v>
      </c>
    </row>
    <row r="402" spans="1:21" s="33" customFormat="1" ht="39.6">
      <c r="A402" s="32"/>
      <c r="B402" s="133" t="s">
        <v>88</v>
      </c>
      <c r="C402" s="134" t="s">
        <v>332</v>
      </c>
      <c r="D402" s="135" t="s">
        <v>12</v>
      </c>
      <c r="E402" s="135" t="s">
        <v>342</v>
      </c>
      <c r="F402" s="135" t="s">
        <v>89</v>
      </c>
      <c r="G402" s="135" t="s">
        <v>10</v>
      </c>
      <c r="H402" s="136">
        <f>H403</f>
        <v>12775540</v>
      </c>
      <c r="I402" s="105">
        <f t="shared" si="80"/>
        <v>12775540</v>
      </c>
      <c r="J402" s="16">
        <f t="shared" si="81"/>
        <v>0</v>
      </c>
      <c r="K402" s="22">
        <v>12775.54</v>
      </c>
      <c r="O402" s="22">
        <v>12775.54</v>
      </c>
      <c r="P402" s="22">
        <v>12775.54</v>
      </c>
      <c r="Q402" s="22">
        <v>12775.54</v>
      </c>
      <c r="R402" s="22">
        <f t="shared" si="82"/>
        <v>12762764.460000001</v>
      </c>
      <c r="S402" s="22" t="e">
        <f>#REF!-P402</f>
        <v>#REF!</v>
      </c>
      <c r="T402" s="22" t="e">
        <f>#REF!-Q402</f>
        <v>#REF!</v>
      </c>
      <c r="U402" s="18" t="str">
        <f t="shared" si="79"/>
        <v>98 0 00 00000000</v>
      </c>
    </row>
    <row r="403" spans="1:21" s="33" customFormat="1" ht="15.6">
      <c r="A403" s="32"/>
      <c r="B403" s="133" t="s">
        <v>90</v>
      </c>
      <c r="C403" s="134" t="s">
        <v>332</v>
      </c>
      <c r="D403" s="135" t="s">
        <v>12</v>
      </c>
      <c r="E403" s="135" t="s">
        <v>342</v>
      </c>
      <c r="F403" s="135" t="s">
        <v>91</v>
      </c>
      <c r="G403" s="135" t="s">
        <v>10</v>
      </c>
      <c r="H403" s="136">
        <f>H404</f>
        <v>12775540</v>
      </c>
      <c r="I403" s="105">
        <f t="shared" si="80"/>
        <v>12775540</v>
      </c>
      <c r="J403" s="16">
        <f t="shared" si="81"/>
        <v>0</v>
      </c>
      <c r="K403" s="22">
        <v>12775.54</v>
      </c>
      <c r="O403" s="22">
        <v>12775.54</v>
      </c>
      <c r="P403" s="22">
        <v>12775.54</v>
      </c>
      <c r="Q403" s="22">
        <v>12775.54</v>
      </c>
      <c r="R403" s="22">
        <f t="shared" si="82"/>
        <v>12762764.460000001</v>
      </c>
      <c r="S403" s="22" t="e">
        <f>#REF!-P403</f>
        <v>#REF!</v>
      </c>
      <c r="T403" s="22" t="e">
        <f>#REF!-Q403</f>
        <v>#REF!</v>
      </c>
      <c r="U403" s="18" t="str">
        <f t="shared" si="79"/>
        <v>98 1 00 00000000</v>
      </c>
    </row>
    <row r="404" spans="1:21" s="33" customFormat="1" ht="15.6">
      <c r="A404" s="32"/>
      <c r="B404" s="133" t="s">
        <v>344</v>
      </c>
      <c r="C404" s="134" t="s">
        <v>332</v>
      </c>
      <c r="D404" s="135" t="s">
        <v>12</v>
      </c>
      <c r="E404" s="135" t="s">
        <v>342</v>
      </c>
      <c r="F404" s="135" t="s">
        <v>345</v>
      </c>
      <c r="G404" s="135" t="s">
        <v>10</v>
      </c>
      <c r="H404" s="136">
        <f>H405</f>
        <v>12775540</v>
      </c>
      <c r="I404" s="105">
        <f t="shared" si="80"/>
        <v>12775540</v>
      </c>
      <c r="J404" s="16">
        <f t="shared" si="81"/>
        <v>0</v>
      </c>
      <c r="K404" s="22">
        <v>12775.54</v>
      </c>
      <c r="O404" s="22">
        <v>12775.54</v>
      </c>
      <c r="P404" s="22">
        <v>12775.54</v>
      </c>
      <c r="Q404" s="22">
        <v>12775.54</v>
      </c>
      <c r="R404" s="22">
        <f t="shared" si="82"/>
        <v>12762764.460000001</v>
      </c>
      <c r="S404" s="22" t="e">
        <f>#REF!-P404</f>
        <v>#REF!</v>
      </c>
      <c r="T404" s="22" t="e">
        <f>#REF!-Q404</f>
        <v>#REF!</v>
      </c>
      <c r="U404" s="18" t="str">
        <f t="shared" si="79"/>
        <v>98 1 00 20020000</v>
      </c>
    </row>
    <row r="405" spans="1:21" s="33" customFormat="1" ht="15.6">
      <c r="A405" s="32"/>
      <c r="B405" s="133" t="s">
        <v>346</v>
      </c>
      <c r="C405" s="134" t="s">
        <v>332</v>
      </c>
      <c r="D405" s="135" t="s">
        <v>12</v>
      </c>
      <c r="E405" s="135" t="s">
        <v>342</v>
      </c>
      <c r="F405" s="135" t="s">
        <v>345</v>
      </c>
      <c r="G405" s="135" t="s">
        <v>347</v>
      </c>
      <c r="H405" s="136">
        <f>ROUND(K405*1000,2)</f>
        <v>12775540</v>
      </c>
      <c r="I405" s="105">
        <f t="shared" si="80"/>
        <v>12775540</v>
      </c>
      <c r="J405" s="16">
        <f t="shared" si="81"/>
        <v>0</v>
      </c>
      <c r="K405" s="22">
        <v>12775.54</v>
      </c>
      <c r="O405" s="22">
        <v>12775.54</v>
      </c>
      <c r="P405" s="22">
        <v>12775.54</v>
      </c>
      <c r="Q405" s="22">
        <v>12775.54</v>
      </c>
      <c r="R405" s="22">
        <f t="shared" si="82"/>
        <v>12762764.460000001</v>
      </c>
      <c r="S405" s="22" t="e">
        <f>#REF!-P405</f>
        <v>#REF!</v>
      </c>
      <c r="T405" s="22" t="e">
        <f>#REF!-Q405</f>
        <v>#REF!</v>
      </c>
      <c r="U405" s="18" t="str">
        <f t="shared" si="79"/>
        <v>98 1 00 20020870</v>
      </c>
    </row>
    <row r="406" spans="1:21" s="33" customFormat="1" ht="15.6">
      <c r="A406" s="32"/>
      <c r="B406" s="129" t="s">
        <v>51</v>
      </c>
      <c r="C406" s="130" t="s">
        <v>332</v>
      </c>
      <c r="D406" s="131" t="s">
        <v>12</v>
      </c>
      <c r="E406" s="131" t="s">
        <v>52</v>
      </c>
      <c r="F406" s="131" t="s">
        <v>9</v>
      </c>
      <c r="G406" s="131" t="s">
        <v>10</v>
      </c>
      <c r="H406" s="132">
        <f>H413+H407</f>
        <v>52233730</v>
      </c>
      <c r="I406" s="104">
        <f t="shared" si="80"/>
        <v>52233730</v>
      </c>
      <c r="J406" s="16">
        <f t="shared" si="81"/>
        <v>0</v>
      </c>
      <c r="K406" s="20">
        <v>52233.729999999996</v>
      </c>
      <c r="O406" s="20">
        <v>52233.729999999996</v>
      </c>
      <c r="P406" s="20">
        <v>96539.11</v>
      </c>
      <c r="Q406" s="20">
        <v>119416.2</v>
      </c>
      <c r="R406" s="20">
        <f t="shared" si="82"/>
        <v>52181496.270000003</v>
      </c>
      <c r="S406" s="20" t="e">
        <f>#REF!-P406</f>
        <v>#REF!</v>
      </c>
      <c r="T406" s="20" t="e">
        <f>#REF!-Q406</f>
        <v>#REF!</v>
      </c>
      <c r="U406" s="18" t="str">
        <f t="shared" si="79"/>
        <v>00 0 00 00000000</v>
      </c>
    </row>
    <row r="407" spans="1:21" s="33" customFormat="1" ht="26.4">
      <c r="A407" s="32"/>
      <c r="B407" s="137" t="s">
        <v>348</v>
      </c>
      <c r="C407" s="134" t="s">
        <v>332</v>
      </c>
      <c r="D407" s="135" t="s">
        <v>12</v>
      </c>
      <c r="E407" s="135" t="s">
        <v>52</v>
      </c>
      <c r="F407" s="135" t="s">
        <v>349</v>
      </c>
      <c r="G407" s="135" t="s">
        <v>10</v>
      </c>
      <c r="H407" s="136">
        <f t="shared" ref="H407:H410" si="83">H408</f>
        <v>3544420</v>
      </c>
      <c r="I407" s="105">
        <f t="shared" si="80"/>
        <v>3544420</v>
      </c>
      <c r="J407" s="16">
        <f t="shared" si="81"/>
        <v>0</v>
      </c>
      <c r="K407" s="22">
        <v>3544.42</v>
      </c>
      <c r="O407" s="22">
        <v>3544.42</v>
      </c>
      <c r="P407" s="22">
        <v>9744.42</v>
      </c>
      <c r="Q407" s="22">
        <v>9744.42</v>
      </c>
      <c r="R407" s="22">
        <f t="shared" si="82"/>
        <v>3540875.58</v>
      </c>
      <c r="S407" s="22" t="e">
        <f>#REF!-P407</f>
        <v>#REF!</v>
      </c>
      <c r="T407" s="22" t="e">
        <f>#REF!-Q407</f>
        <v>#REF!</v>
      </c>
      <c r="U407" s="18" t="str">
        <f t="shared" si="79"/>
        <v>10 0 00 00000000</v>
      </c>
    </row>
    <row r="408" spans="1:21" s="33" customFormat="1" ht="39.6">
      <c r="A408" s="32"/>
      <c r="B408" s="137" t="s">
        <v>350</v>
      </c>
      <c r="C408" s="134" t="s">
        <v>332</v>
      </c>
      <c r="D408" s="135" t="s">
        <v>12</v>
      </c>
      <c r="E408" s="135" t="s">
        <v>52</v>
      </c>
      <c r="F408" s="135" t="s">
        <v>351</v>
      </c>
      <c r="G408" s="135" t="s">
        <v>10</v>
      </c>
      <c r="H408" s="136">
        <f t="shared" si="83"/>
        <v>3544420</v>
      </c>
      <c r="I408" s="105">
        <f t="shared" si="80"/>
        <v>3544420</v>
      </c>
      <c r="J408" s="16">
        <f t="shared" si="81"/>
        <v>0</v>
      </c>
      <c r="K408" s="22">
        <v>3544.42</v>
      </c>
      <c r="O408" s="22">
        <v>3544.42</v>
      </c>
      <c r="P408" s="22">
        <v>9744.42</v>
      </c>
      <c r="Q408" s="22">
        <v>9744.42</v>
      </c>
      <c r="R408" s="22">
        <f t="shared" si="82"/>
        <v>3540875.58</v>
      </c>
      <c r="S408" s="22" t="e">
        <f>#REF!-P408</f>
        <v>#REF!</v>
      </c>
      <c r="T408" s="22" t="e">
        <f>#REF!-Q408</f>
        <v>#REF!</v>
      </c>
      <c r="U408" s="18" t="str">
        <f t="shared" si="79"/>
        <v>10 Б 00 00000000</v>
      </c>
    </row>
    <row r="409" spans="1:21" s="33" customFormat="1" ht="52.8">
      <c r="A409" s="32"/>
      <c r="B409" s="137" t="s">
        <v>352</v>
      </c>
      <c r="C409" s="134" t="s">
        <v>332</v>
      </c>
      <c r="D409" s="135" t="s">
        <v>12</v>
      </c>
      <c r="E409" s="135" t="s">
        <v>52</v>
      </c>
      <c r="F409" s="135" t="s">
        <v>353</v>
      </c>
      <c r="G409" s="135" t="s">
        <v>10</v>
      </c>
      <c r="H409" s="136">
        <f t="shared" si="83"/>
        <v>3544420</v>
      </c>
      <c r="I409" s="105">
        <f t="shared" si="80"/>
        <v>3544420</v>
      </c>
      <c r="J409" s="16">
        <f t="shared" si="81"/>
        <v>0</v>
      </c>
      <c r="K409" s="22">
        <v>3544.42</v>
      </c>
      <c r="O409" s="22">
        <v>3544.42</v>
      </c>
      <c r="P409" s="22">
        <v>9744.42</v>
      </c>
      <c r="Q409" s="22">
        <v>9744.42</v>
      </c>
      <c r="R409" s="22">
        <f t="shared" si="82"/>
        <v>3540875.58</v>
      </c>
      <c r="S409" s="22" t="e">
        <f>#REF!-P409</f>
        <v>#REF!</v>
      </c>
      <c r="T409" s="22" t="e">
        <f>#REF!-Q409</f>
        <v>#REF!</v>
      </c>
      <c r="U409" s="18" t="str">
        <f t="shared" si="79"/>
        <v>10 Б 01 00000000</v>
      </c>
    </row>
    <row r="410" spans="1:21" s="33" customFormat="1" ht="26.4">
      <c r="A410" s="32"/>
      <c r="B410" s="133" t="s">
        <v>187</v>
      </c>
      <c r="C410" s="134" t="s">
        <v>332</v>
      </c>
      <c r="D410" s="135" t="s">
        <v>12</v>
      </c>
      <c r="E410" s="135" t="s">
        <v>52</v>
      </c>
      <c r="F410" s="135" t="s">
        <v>354</v>
      </c>
      <c r="G410" s="135" t="s">
        <v>10</v>
      </c>
      <c r="H410" s="136">
        <f t="shared" si="83"/>
        <v>3544420</v>
      </c>
      <c r="I410" s="105">
        <f t="shared" si="80"/>
        <v>3544420</v>
      </c>
      <c r="J410" s="16">
        <f t="shared" si="81"/>
        <v>0</v>
      </c>
      <c r="K410" s="22">
        <v>3544.42</v>
      </c>
      <c r="O410" s="22">
        <v>3544.42</v>
      </c>
      <c r="P410" s="22">
        <v>9744.42</v>
      </c>
      <c r="Q410" s="22">
        <v>9744.42</v>
      </c>
      <c r="R410" s="22">
        <f t="shared" si="82"/>
        <v>3540875.58</v>
      </c>
      <c r="S410" s="22" t="e">
        <f>#REF!-P410</f>
        <v>#REF!</v>
      </c>
      <c r="T410" s="22" t="e">
        <f>#REF!-Q410</f>
        <v>#REF!</v>
      </c>
      <c r="U410" s="18" t="str">
        <f t="shared" si="79"/>
        <v>10 Б 01 20050000</v>
      </c>
    </row>
    <row r="411" spans="1:21" s="33" customFormat="1" ht="15.6">
      <c r="A411" s="32"/>
      <c r="B411" s="133" t="s">
        <v>189</v>
      </c>
      <c r="C411" s="134" t="s">
        <v>332</v>
      </c>
      <c r="D411" s="135" t="s">
        <v>12</v>
      </c>
      <c r="E411" s="135" t="s">
        <v>52</v>
      </c>
      <c r="F411" s="135" t="s">
        <v>354</v>
      </c>
      <c r="G411" s="135" t="s">
        <v>190</v>
      </c>
      <c r="H411" s="136">
        <f>H412</f>
        <v>3544420</v>
      </c>
      <c r="I411" s="105">
        <f t="shared" si="80"/>
        <v>3544420</v>
      </c>
      <c r="J411" s="16">
        <f t="shared" si="81"/>
        <v>0</v>
      </c>
      <c r="K411" s="22">
        <v>3544.42</v>
      </c>
      <c r="O411" s="22">
        <v>3544.42</v>
      </c>
      <c r="P411" s="22">
        <v>9744.42</v>
      </c>
      <c r="Q411" s="22">
        <v>9744.42</v>
      </c>
      <c r="R411" s="22">
        <f t="shared" si="82"/>
        <v>3540875.58</v>
      </c>
      <c r="S411" s="22" t="e">
        <f>#REF!-P411</f>
        <v>#REF!</v>
      </c>
      <c r="T411" s="22" t="e">
        <f>#REF!-Q411</f>
        <v>#REF!</v>
      </c>
      <c r="U411" s="18" t="str">
        <f t="shared" si="79"/>
        <v>10 Б 01 20050830</v>
      </c>
    </row>
    <row r="412" spans="1:21" s="33" customFormat="1" ht="26.4">
      <c r="A412" s="32"/>
      <c r="B412" s="133" t="s">
        <v>191</v>
      </c>
      <c r="C412" s="134" t="s">
        <v>332</v>
      </c>
      <c r="D412" s="135" t="s">
        <v>12</v>
      </c>
      <c r="E412" s="135" t="s">
        <v>52</v>
      </c>
      <c r="F412" s="135" t="s">
        <v>354</v>
      </c>
      <c r="G412" s="135" t="s">
        <v>192</v>
      </c>
      <c r="H412" s="136">
        <v>3544420</v>
      </c>
      <c r="I412" s="105"/>
      <c r="J412" s="16"/>
      <c r="K412" s="22"/>
      <c r="O412" s="22"/>
      <c r="P412" s="22"/>
      <c r="Q412" s="22"/>
      <c r="R412" s="22"/>
      <c r="S412" s="22"/>
      <c r="T412" s="22"/>
      <c r="U412" s="18" t="str">
        <f t="shared" si="79"/>
        <v>10 Б 01 20050831</v>
      </c>
    </row>
    <row r="413" spans="1:21" s="33" customFormat="1" ht="39.6">
      <c r="A413" s="32"/>
      <c r="B413" s="133" t="s">
        <v>88</v>
      </c>
      <c r="C413" s="134" t="s">
        <v>332</v>
      </c>
      <c r="D413" s="135" t="s">
        <v>12</v>
      </c>
      <c r="E413" s="135" t="s">
        <v>52</v>
      </c>
      <c r="F413" s="135" t="s">
        <v>89</v>
      </c>
      <c r="G413" s="135" t="s">
        <v>10</v>
      </c>
      <c r="H413" s="136">
        <f>H414</f>
        <v>48689310</v>
      </c>
      <c r="I413" s="105">
        <f t="shared" ref="I413:I436" si="84">ROUND(K413*1000,2)</f>
        <v>48689310</v>
      </c>
      <c r="J413" s="16">
        <f t="shared" ref="J413:J436" si="85">H413-I413</f>
        <v>0</v>
      </c>
      <c r="K413" s="22">
        <v>48689.31</v>
      </c>
      <c r="O413" s="22">
        <v>48689.31</v>
      </c>
      <c r="P413" s="22">
        <v>86794.69</v>
      </c>
      <c r="Q413" s="22">
        <v>109671.78</v>
      </c>
      <c r="R413" s="22">
        <f t="shared" ref="R413:R436" si="86">H413-O413</f>
        <v>48640620.689999998</v>
      </c>
      <c r="S413" s="22" t="e">
        <f>#REF!-P413</f>
        <v>#REF!</v>
      </c>
      <c r="T413" s="22" t="e">
        <f>#REF!-Q413</f>
        <v>#REF!</v>
      </c>
      <c r="U413" s="18" t="str">
        <f t="shared" si="79"/>
        <v>98 0 00 00000000</v>
      </c>
    </row>
    <row r="414" spans="1:21" s="33" customFormat="1" ht="15.6">
      <c r="A414" s="32"/>
      <c r="B414" s="133" t="s">
        <v>90</v>
      </c>
      <c r="C414" s="134" t="s">
        <v>332</v>
      </c>
      <c r="D414" s="135" t="s">
        <v>12</v>
      </c>
      <c r="E414" s="135" t="s">
        <v>52</v>
      </c>
      <c r="F414" s="135" t="s">
        <v>91</v>
      </c>
      <c r="G414" s="135" t="s">
        <v>10</v>
      </c>
      <c r="H414" s="136">
        <f>H415+H417+H419</f>
        <v>48689310</v>
      </c>
      <c r="I414" s="105">
        <f t="shared" si="84"/>
        <v>48689310</v>
      </c>
      <c r="J414" s="16">
        <f t="shared" si="85"/>
        <v>0</v>
      </c>
      <c r="K414" s="22">
        <v>48689.31</v>
      </c>
      <c r="O414" s="22">
        <v>48689.31</v>
      </c>
      <c r="P414" s="22">
        <v>86794.69</v>
      </c>
      <c r="Q414" s="22">
        <v>109671.78</v>
      </c>
      <c r="R414" s="22">
        <f t="shared" si="86"/>
        <v>48640620.689999998</v>
      </c>
      <c r="S414" s="22" t="e">
        <f>#REF!-P414</f>
        <v>#REF!</v>
      </c>
      <c r="T414" s="22" t="e">
        <f>#REF!-Q414</f>
        <v>#REF!</v>
      </c>
      <c r="U414" s="18" t="str">
        <f t="shared" si="79"/>
        <v>98 1 00 00000000</v>
      </c>
    </row>
    <row r="415" spans="1:21" s="33" customFormat="1" ht="26.4">
      <c r="A415" s="32"/>
      <c r="B415" s="133" t="s">
        <v>355</v>
      </c>
      <c r="C415" s="134" t="s">
        <v>332</v>
      </c>
      <c r="D415" s="135" t="s">
        <v>12</v>
      </c>
      <c r="E415" s="135" t="s">
        <v>52</v>
      </c>
      <c r="F415" s="135" t="s">
        <v>356</v>
      </c>
      <c r="G415" s="135" t="s">
        <v>10</v>
      </c>
      <c r="H415" s="136">
        <f>H416</f>
        <v>2000000</v>
      </c>
      <c r="I415" s="105">
        <f t="shared" si="84"/>
        <v>2000000</v>
      </c>
      <c r="J415" s="16">
        <f t="shared" si="85"/>
        <v>0</v>
      </c>
      <c r="K415" s="22">
        <v>2000</v>
      </c>
      <c r="O415" s="22">
        <v>2000</v>
      </c>
      <c r="P415" s="22">
        <v>2000</v>
      </c>
      <c r="Q415" s="22">
        <v>2000</v>
      </c>
      <c r="R415" s="22">
        <f t="shared" si="86"/>
        <v>1998000</v>
      </c>
      <c r="S415" s="22" t="e">
        <f>#REF!-P415</f>
        <v>#REF!</v>
      </c>
      <c r="T415" s="22" t="e">
        <f>#REF!-Q415</f>
        <v>#REF!</v>
      </c>
      <c r="U415" s="18" t="str">
        <f t="shared" si="79"/>
        <v>98 1 00 10050000</v>
      </c>
    </row>
    <row r="416" spans="1:21" s="33" customFormat="1" ht="15.6">
      <c r="A416" s="32"/>
      <c r="B416" s="139" t="s">
        <v>357</v>
      </c>
      <c r="C416" s="134" t="s">
        <v>332</v>
      </c>
      <c r="D416" s="135" t="s">
        <v>12</v>
      </c>
      <c r="E416" s="135" t="s">
        <v>52</v>
      </c>
      <c r="F416" s="135" t="s">
        <v>356</v>
      </c>
      <c r="G416" s="135" t="s">
        <v>358</v>
      </c>
      <c r="H416" s="136">
        <v>2000000</v>
      </c>
      <c r="I416" s="105">
        <f t="shared" si="84"/>
        <v>2000000</v>
      </c>
      <c r="J416" s="16">
        <f t="shared" si="85"/>
        <v>0</v>
      </c>
      <c r="K416" s="22">
        <v>2000</v>
      </c>
      <c r="O416" s="22">
        <v>2000</v>
      </c>
      <c r="P416" s="22">
        <v>2000</v>
      </c>
      <c r="Q416" s="22">
        <v>2000</v>
      </c>
      <c r="R416" s="22">
        <f t="shared" si="86"/>
        <v>1998000</v>
      </c>
      <c r="S416" s="22" t="e">
        <f>#REF!-P416</f>
        <v>#REF!</v>
      </c>
      <c r="T416" s="22" t="e">
        <f>#REF!-Q416</f>
        <v>#REF!</v>
      </c>
      <c r="U416" s="18" t="str">
        <f t="shared" si="79"/>
        <v>98 1 00 10050880</v>
      </c>
    </row>
    <row r="417" spans="1:21" s="33" customFormat="1" ht="39.6">
      <c r="A417" s="32"/>
      <c r="B417" s="146" t="s">
        <v>359</v>
      </c>
      <c r="C417" s="134" t="s">
        <v>332</v>
      </c>
      <c r="D417" s="135" t="s">
        <v>12</v>
      </c>
      <c r="E417" s="135" t="s">
        <v>52</v>
      </c>
      <c r="F417" s="135" t="s">
        <v>360</v>
      </c>
      <c r="G417" s="135" t="s">
        <v>10</v>
      </c>
      <c r="H417" s="136">
        <f>H418</f>
        <v>33189310</v>
      </c>
      <c r="I417" s="105">
        <f t="shared" si="84"/>
        <v>33189310</v>
      </c>
      <c r="J417" s="16">
        <f t="shared" si="85"/>
        <v>0</v>
      </c>
      <c r="K417" s="22">
        <v>33189.31</v>
      </c>
      <c r="O417" s="22">
        <v>33189.31</v>
      </c>
      <c r="P417" s="22">
        <v>68381</v>
      </c>
      <c r="Q417" s="22">
        <v>74187.88</v>
      </c>
      <c r="R417" s="22">
        <f t="shared" si="86"/>
        <v>33156120.690000001</v>
      </c>
      <c r="S417" s="22" t="e">
        <f>#REF!-P417</f>
        <v>#REF!</v>
      </c>
      <c r="T417" s="22" t="e">
        <f>#REF!-Q417</f>
        <v>#REF!</v>
      </c>
      <c r="U417" s="18" t="str">
        <f t="shared" si="79"/>
        <v>98 1 00 21440000</v>
      </c>
    </row>
    <row r="418" spans="1:21" s="33" customFormat="1" ht="15.6">
      <c r="A418" s="32"/>
      <c r="B418" s="139" t="s">
        <v>357</v>
      </c>
      <c r="C418" s="134" t="s">
        <v>332</v>
      </c>
      <c r="D418" s="135" t="s">
        <v>12</v>
      </c>
      <c r="E418" s="135" t="s">
        <v>52</v>
      </c>
      <c r="F418" s="135" t="s">
        <v>360</v>
      </c>
      <c r="G418" s="135" t="s">
        <v>358</v>
      </c>
      <c r="H418" s="136">
        <v>33189310</v>
      </c>
      <c r="I418" s="105">
        <f t="shared" si="84"/>
        <v>33189310</v>
      </c>
      <c r="J418" s="16">
        <f t="shared" si="85"/>
        <v>0</v>
      </c>
      <c r="K418" s="22">
        <v>33189.31</v>
      </c>
      <c r="O418" s="22">
        <v>33189.31</v>
      </c>
      <c r="P418" s="22">
        <v>68381</v>
      </c>
      <c r="Q418" s="22">
        <v>74187.88</v>
      </c>
      <c r="R418" s="22">
        <f t="shared" si="86"/>
        <v>33156120.690000001</v>
      </c>
      <c r="S418" s="22" t="e">
        <f>#REF!-P418</f>
        <v>#REF!</v>
      </c>
      <c r="T418" s="22" t="e">
        <f>#REF!-Q418</f>
        <v>#REF!</v>
      </c>
      <c r="U418" s="18" t="str">
        <f t="shared" si="79"/>
        <v>98 1 00 21440880</v>
      </c>
    </row>
    <row r="419" spans="1:21" s="33" customFormat="1" ht="39.6">
      <c r="A419" s="32"/>
      <c r="B419" s="139" t="s">
        <v>361</v>
      </c>
      <c r="C419" s="134" t="s">
        <v>332</v>
      </c>
      <c r="D419" s="135" t="s">
        <v>12</v>
      </c>
      <c r="E419" s="135" t="s">
        <v>52</v>
      </c>
      <c r="F419" s="135" t="s">
        <v>362</v>
      </c>
      <c r="G419" s="135" t="s">
        <v>10</v>
      </c>
      <c r="H419" s="136">
        <f>H420</f>
        <v>13500000</v>
      </c>
      <c r="I419" s="105">
        <f t="shared" si="84"/>
        <v>13500000</v>
      </c>
      <c r="J419" s="16">
        <f t="shared" si="85"/>
        <v>0</v>
      </c>
      <c r="K419" s="22">
        <v>13500</v>
      </c>
      <c r="O419" s="22">
        <v>13500</v>
      </c>
      <c r="P419" s="22">
        <v>0</v>
      </c>
      <c r="Q419" s="22">
        <v>0</v>
      </c>
      <c r="R419" s="22">
        <f t="shared" si="86"/>
        <v>13486500</v>
      </c>
      <c r="S419" s="22" t="e">
        <f>#REF!-P419</f>
        <v>#REF!</v>
      </c>
      <c r="T419" s="22" t="e">
        <f>#REF!-Q419</f>
        <v>#REF!</v>
      </c>
      <c r="U419" s="18" t="str">
        <f t="shared" si="79"/>
        <v>98 1 00 S6420000</v>
      </c>
    </row>
    <row r="420" spans="1:21" s="33" customFormat="1" ht="15.6">
      <c r="A420" s="32"/>
      <c r="B420" s="139" t="s">
        <v>357</v>
      </c>
      <c r="C420" s="134" t="s">
        <v>332</v>
      </c>
      <c r="D420" s="135" t="s">
        <v>12</v>
      </c>
      <c r="E420" s="135" t="s">
        <v>52</v>
      </c>
      <c r="F420" s="135" t="s">
        <v>362</v>
      </c>
      <c r="G420" s="135" t="s">
        <v>358</v>
      </c>
      <c r="H420" s="136">
        <v>13500000</v>
      </c>
      <c r="I420" s="105">
        <f t="shared" si="84"/>
        <v>13500000</v>
      </c>
      <c r="J420" s="16">
        <f t="shared" si="85"/>
        <v>0</v>
      </c>
      <c r="K420" s="22">
        <v>13500</v>
      </c>
      <c r="O420" s="22">
        <v>13500</v>
      </c>
      <c r="P420" s="22">
        <v>0</v>
      </c>
      <c r="Q420" s="22">
        <v>0</v>
      </c>
      <c r="R420" s="22">
        <f t="shared" si="86"/>
        <v>13486500</v>
      </c>
      <c r="S420" s="22" t="e">
        <f>#REF!-P420</f>
        <v>#REF!</v>
      </c>
      <c r="T420" s="22" t="e">
        <f>#REF!-Q420</f>
        <v>#REF!</v>
      </c>
      <c r="U420" s="18" t="str">
        <f t="shared" si="79"/>
        <v>98 1 00 S6420880</v>
      </c>
    </row>
    <row r="421" spans="1:21" s="33" customFormat="1" ht="15.6">
      <c r="A421" s="32"/>
      <c r="B421" s="126" t="s">
        <v>363</v>
      </c>
      <c r="C421" s="127" t="s">
        <v>332</v>
      </c>
      <c r="D421" s="128" t="s">
        <v>52</v>
      </c>
      <c r="E421" s="128" t="s">
        <v>8</v>
      </c>
      <c r="F421" s="128" t="s">
        <v>9</v>
      </c>
      <c r="G421" s="128" t="s">
        <v>10</v>
      </c>
      <c r="H421" s="77">
        <f t="shared" ref="H421:H426" si="87">H422</f>
        <v>174715000</v>
      </c>
      <c r="I421" s="79">
        <f t="shared" si="84"/>
        <v>174715000</v>
      </c>
      <c r="J421" s="16">
        <f t="shared" si="85"/>
        <v>0</v>
      </c>
      <c r="K421" s="19">
        <v>174715</v>
      </c>
      <c r="O421" s="19">
        <v>174715</v>
      </c>
      <c r="P421" s="19">
        <v>223370</v>
      </c>
      <c r="Q421" s="19">
        <v>261938</v>
      </c>
      <c r="R421" s="19">
        <f t="shared" si="86"/>
        <v>174540285</v>
      </c>
      <c r="S421" s="19" t="e">
        <f>#REF!-P421</f>
        <v>#REF!</v>
      </c>
      <c r="T421" s="19" t="e">
        <f>#REF!-Q421</f>
        <v>#REF!</v>
      </c>
      <c r="U421" s="18" t="str">
        <f t="shared" si="79"/>
        <v>00 0 00 00000000</v>
      </c>
    </row>
    <row r="422" spans="1:21" s="33" customFormat="1" ht="26.4">
      <c r="A422" s="32"/>
      <c r="B422" s="129" t="s">
        <v>364</v>
      </c>
      <c r="C422" s="130" t="s">
        <v>332</v>
      </c>
      <c r="D422" s="131" t="s">
        <v>52</v>
      </c>
      <c r="E422" s="131" t="s">
        <v>12</v>
      </c>
      <c r="F422" s="131" t="s">
        <v>9</v>
      </c>
      <c r="G422" s="131" t="s">
        <v>10</v>
      </c>
      <c r="H422" s="132">
        <f t="shared" si="87"/>
        <v>174715000</v>
      </c>
      <c r="I422" s="104">
        <f t="shared" si="84"/>
        <v>174715000</v>
      </c>
      <c r="J422" s="16">
        <f t="shared" si="85"/>
        <v>0</v>
      </c>
      <c r="K422" s="20">
        <v>174715</v>
      </c>
      <c r="O422" s="20">
        <v>174715</v>
      </c>
      <c r="P422" s="20">
        <v>223370</v>
      </c>
      <c r="Q422" s="20">
        <v>261938</v>
      </c>
      <c r="R422" s="20">
        <f t="shared" si="86"/>
        <v>174540285</v>
      </c>
      <c r="S422" s="20" t="e">
        <f>#REF!-P422</f>
        <v>#REF!</v>
      </c>
      <c r="T422" s="20" t="e">
        <f>#REF!-Q422</f>
        <v>#REF!</v>
      </c>
      <c r="U422" s="18" t="str">
        <f t="shared" si="79"/>
        <v>00 0 00 00000000</v>
      </c>
    </row>
    <row r="423" spans="1:21" s="33" customFormat="1" ht="26.4">
      <c r="A423" s="32"/>
      <c r="B423" s="137" t="s">
        <v>348</v>
      </c>
      <c r="C423" s="134" t="s">
        <v>332</v>
      </c>
      <c r="D423" s="135" t="s">
        <v>52</v>
      </c>
      <c r="E423" s="135" t="s">
        <v>12</v>
      </c>
      <c r="F423" s="135" t="s">
        <v>349</v>
      </c>
      <c r="G423" s="135" t="s">
        <v>10</v>
      </c>
      <c r="H423" s="136">
        <f t="shared" si="87"/>
        <v>174715000</v>
      </c>
      <c r="I423" s="105">
        <f t="shared" si="84"/>
        <v>174715000</v>
      </c>
      <c r="J423" s="16">
        <f t="shared" si="85"/>
        <v>0</v>
      </c>
      <c r="K423" s="22">
        <v>174715</v>
      </c>
      <c r="O423" s="22">
        <v>174715</v>
      </c>
      <c r="P423" s="22">
        <v>223370</v>
      </c>
      <c r="Q423" s="22">
        <v>261938</v>
      </c>
      <c r="R423" s="22">
        <f t="shared" si="86"/>
        <v>174540285</v>
      </c>
      <c r="S423" s="22" t="e">
        <f>#REF!-P423</f>
        <v>#REF!</v>
      </c>
      <c r="T423" s="22" t="e">
        <f>#REF!-Q423</f>
        <v>#REF!</v>
      </c>
      <c r="U423" s="18" t="str">
        <f t="shared" si="79"/>
        <v>10 0 00 00000000</v>
      </c>
    </row>
    <row r="424" spans="1:21" s="33" customFormat="1" ht="39.6">
      <c r="A424" s="32"/>
      <c r="B424" s="137" t="s">
        <v>350</v>
      </c>
      <c r="C424" s="134" t="s">
        <v>332</v>
      </c>
      <c r="D424" s="135" t="s">
        <v>52</v>
      </c>
      <c r="E424" s="135" t="s">
        <v>12</v>
      </c>
      <c r="F424" s="135" t="s">
        <v>351</v>
      </c>
      <c r="G424" s="135" t="s">
        <v>10</v>
      </c>
      <c r="H424" s="136">
        <f t="shared" si="87"/>
        <v>174715000</v>
      </c>
      <c r="I424" s="105">
        <f t="shared" si="84"/>
        <v>174715000</v>
      </c>
      <c r="J424" s="16">
        <f t="shared" si="85"/>
        <v>0</v>
      </c>
      <c r="K424" s="22">
        <v>174715</v>
      </c>
      <c r="O424" s="22">
        <v>174715</v>
      </c>
      <c r="P424" s="22">
        <v>223370</v>
      </c>
      <c r="Q424" s="22">
        <v>261938</v>
      </c>
      <c r="R424" s="22">
        <f t="shared" si="86"/>
        <v>174540285</v>
      </c>
      <c r="S424" s="22" t="e">
        <f>#REF!-P424</f>
        <v>#REF!</v>
      </c>
      <c r="T424" s="22" t="e">
        <f>#REF!-Q424</f>
        <v>#REF!</v>
      </c>
      <c r="U424" s="18" t="str">
        <f t="shared" si="79"/>
        <v>10 Б 00 00000000</v>
      </c>
    </row>
    <row r="425" spans="1:21" s="33" customFormat="1" ht="52.8">
      <c r="A425" s="32"/>
      <c r="B425" s="137" t="s">
        <v>365</v>
      </c>
      <c r="C425" s="134" t="s">
        <v>332</v>
      </c>
      <c r="D425" s="135" t="s">
        <v>52</v>
      </c>
      <c r="E425" s="135" t="s">
        <v>12</v>
      </c>
      <c r="F425" s="135" t="s">
        <v>366</v>
      </c>
      <c r="G425" s="135" t="s">
        <v>10</v>
      </c>
      <c r="H425" s="136">
        <f t="shared" si="87"/>
        <v>174715000</v>
      </c>
      <c r="I425" s="105">
        <f t="shared" si="84"/>
        <v>174715000</v>
      </c>
      <c r="J425" s="16">
        <f t="shared" si="85"/>
        <v>0</v>
      </c>
      <c r="K425" s="22">
        <v>174715</v>
      </c>
      <c r="O425" s="22">
        <v>174715</v>
      </c>
      <c r="P425" s="22">
        <v>223370</v>
      </c>
      <c r="Q425" s="22">
        <v>261938</v>
      </c>
      <c r="R425" s="22">
        <f t="shared" si="86"/>
        <v>174540285</v>
      </c>
      <c r="S425" s="22" t="e">
        <f>#REF!-P425</f>
        <v>#REF!</v>
      </c>
      <c r="T425" s="22" t="e">
        <f>#REF!-Q425</f>
        <v>#REF!</v>
      </c>
      <c r="U425" s="18" t="str">
        <f t="shared" si="79"/>
        <v>10 Б 02 00000000</v>
      </c>
    </row>
    <row r="426" spans="1:21" s="33" customFormat="1" ht="15.6">
      <c r="A426" s="32"/>
      <c r="B426" s="137" t="s">
        <v>367</v>
      </c>
      <c r="C426" s="134" t="s">
        <v>332</v>
      </c>
      <c r="D426" s="135" t="s">
        <v>52</v>
      </c>
      <c r="E426" s="135" t="s">
        <v>12</v>
      </c>
      <c r="F426" s="135" t="s">
        <v>368</v>
      </c>
      <c r="G426" s="135" t="s">
        <v>10</v>
      </c>
      <c r="H426" s="136">
        <f t="shared" si="87"/>
        <v>174715000</v>
      </c>
      <c r="I426" s="105">
        <f t="shared" si="84"/>
        <v>174715000</v>
      </c>
      <c r="J426" s="16">
        <f t="shared" si="85"/>
        <v>0</v>
      </c>
      <c r="K426" s="22">
        <v>174715</v>
      </c>
      <c r="O426" s="22">
        <v>174715</v>
      </c>
      <c r="P426" s="22">
        <v>223370</v>
      </c>
      <c r="Q426" s="22">
        <v>261938</v>
      </c>
      <c r="R426" s="22">
        <f t="shared" si="86"/>
        <v>174540285</v>
      </c>
      <c r="S426" s="22" t="e">
        <f>#REF!-P426</f>
        <v>#REF!</v>
      </c>
      <c r="T426" s="22" t="e">
        <f>#REF!-Q426</f>
        <v>#REF!</v>
      </c>
      <c r="U426" s="18" t="str">
        <f t="shared" si="79"/>
        <v>10 Б 02 20010000</v>
      </c>
    </row>
    <row r="427" spans="1:21" s="33" customFormat="1" ht="15.6">
      <c r="A427" s="32"/>
      <c r="B427" s="137" t="s">
        <v>369</v>
      </c>
      <c r="C427" s="134" t="s">
        <v>332</v>
      </c>
      <c r="D427" s="135" t="s">
        <v>52</v>
      </c>
      <c r="E427" s="135" t="s">
        <v>12</v>
      </c>
      <c r="F427" s="135" t="s">
        <v>368</v>
      </c>
      <c r="G427" s="135" t="s">
        <v>370</v>
      </c>
      <c r="H427" s="136">
        <v>174715000</v>
      </c>
      <c r="I427" s="105">
        <f t="shared" si="84"/>
        <v>174715000</v>
      </c>
      <c r="J427" s="16">
        <f t="shared" si="85"/>
        <v>0</v>
      </c>
      <c r="K427" s="22">
        <v>174715</v>
      </c>
      <c r="O427" s="22">
        <v>174715</v>
      </c>
      <c r="P427" s="22">
        <v>223370</v>
      </c>
      <c r="Q427" s="22">
        <v>261938</v>
      </c>
      <c r="R427" s="22">
        <f t="shared" si="86"/>
        <v>174540285</v>
      </c>
      <c r="S427" s="22" t="e">
        <f>#REF!-P427</f>
        <v>#REF!</v>
      </c>
      <c r="T427" s="22" t="e">
        <f>#REF!-Q427</f>
        <v>#REF!</v>
      </c>
      <c r="U427" s="18" t="str">
        <f t="shared" si="79"/>
        <v>10 Б 02 20010730</v>
      </c>
    </row>
    <row r="428" spans="1:21" s="33" customFormat="1" ht="15.6">
      <c r="A428" s="32"/>
      <c r="B428" s="137"/>
      <c r="C428" s="134"/>
      <c r="D428" s="135"/>
      <c r="E428" s="135"/>
      <c r="F428" s="135"/>
      <c r="G428" s="135"/>
      <c r="H428" s="136"/>
      <c r="I428" s="105">
        <f t="shared" si="84"/>
        <v>0</v>
      </c>
      <c r="J428" s="16">
        <f t="shared" si="85"/>
        <v>0</v>
      </c>
      <c r="K428" s="22"/>
      <c r="O428" s="22"/>
      <c r="P428" s="22"/>
      <c r="Q428" s="22"/>
      <c r="R428" s="22">
        <f t="shared" si="86"/>
        <v>0</v>
      </c>
      <c r="S428" s="22" t="e">
        <f>#REF!-P428</f>
        <v>#REF!</v>
      </c>
      <c r="T428" s="22" t="e">
        <f>#REF!-Q428</f>
        <v>#REF!</v>
      </c>
      <c r="U428" s="18" t="str">
        <f t="shared" si="79"/>
        <v/>
      </c>
    </row>
    <row r="429" spans="1:21" s="17" customFormat="1" ht="26.4">
      <c r="A429" s="15"/>
      <c r="B429" s="123" t="s">
        <v>371</v>
      </c>
      <c r="C429" s="124" t="s">
        <v>372</v>
      </c>
      <c r="D429" s="125" t="s">
        <v>8</v>
      </c>
      <c r="E429" s="125" t="s">
        <v>8</v>
      </c>
      <c r="F429" s="125" t="s">
        <v>9</v>
      </c>
      <c r="G429" s="125" t="s">
        <v>10</v>
      </c>
      <c r="H429" s="78">
        <f>H430+H462+H454</f>
        <v>32190380</v>
      </c>
      <c r="I429" s="107">
        <f t="shared" si="84"/>
        <v>32190380</v>
      </c>
      <c r="J429" s="16">
        <f t="shared" si="85"/>
        <v>0</v>
      </c>
      <c r="K429" s="28">
        <v>32190.38</v>
      </c>
      <c r="O429" s="28">
        <v>32190.38</v>
      </c>
      <c r="P429" s="28">
        <v>32190.38</v>
      </c>
      <c r="Q429" s="28">
        <v>32190.38</v>
      </c>
      <c r="R429" s="28">
        <f t="shared" si="86"/>
        <v>32158189.620000001</v>
      </c>
      <c r="S429" s="28" t="e">
        <f>#REF!-P429</f>
        <v>#REF!</v>
      </c>
      <c r="T429" s="28" t="e">
        <f>#REF!-Q429</f>
        <v>#REF!</v>
      </c>
      <c r="U429" s="18" t="str">
        <f t="shared" si="79"/>
        <v>00 0 00 00000000</v>
      </c>
    </row>
    <row r="430" spans="1:21" s="38" customFormat="1" ht="15.6">
      <c r="A430" s="37"/>
      <c r="B430" s="126" t="s">
        <v>11</v>
      </c>
      <c r="C430" s="127" t="s">
        <v>372</v>
      </c>
      <c r="D430" s="128" t="s">
        <v>12</v>
      </c>
      <c r="E430" s="128" t="s">
        <v>8</v>
      </c>
      <c r="F430" s="128" t="s">
        <v>9</v>
      </c>
      <c r="G430" s="128" t="s">
        <v>10</v>
      </c>
      <c r="H430" s="77">
        <f t="shared" ref="H430:H438" si="88">H431</f>
        <v>28843860</v>
      </c>
      <c r="I430" s="79">
        <f t="shared" si="84"/>
        <v>28843860</v>
      </c>
      <c r="J430" s="16">
        <f t="shared" si="85"/>
        <v>0</v>
      </c>
      <c r="K430" s="19">
        <v>28843.86</v>
      </c>
      <c r="O430" s="19">
        <v>28843.86</v>
      </c>
      <c r="P430" s="19">
        <v>28843.86</v>
      </c>
      <c r="Q430" s="19">
        <v>28843.86</v>
      </c>
      <c r="R430" s="19">
        <f t="shared" si="86"/>
        <v>28815016.140000001</v>
      </c>
      <c r="S430" s="19" t="e">
        <f>#REF!-P430</f>
        <v>#REF!</v>
      </c>
      <c r="T430" s="19" t="e">
        <f>#REF!-Q430</f>
        <v>#REF!</v>
      </c>
      <c r="U430" s="18" t="str">
        <f t="shared" si="79"/>
        <v>00 0 00 00000000</v>
      </c>
    </row>
    <row r="431" spans="1:21" s="26" customFormat="1" ht="15.6">
      <c r="A431" s="23"/>
      <c r="B431" s="129" t="s">
        <v>51</v>
      </c>
      <c r="C431" s="130" t="s">
        <v>372</v>
      </c>
      <c r="D431" s="131" t="s">
        <v>12</v>
      </c>
      <c r="E431" s="131" t="s">
        <v>52</v>
      </c>
      <c r="F431" s="131" t="s">
        <v>9</v>
      </c>
      <c r="G431" s="131" t="s">
        <v>10</v>
      </c>
      <c r="H431" s="132">
        <f>H438+H432</f>
        <v>28843860</v>
      </c>
      <c r="I431" s="104">
        <f t="shared" si="84"/>
        <v>28843860</v>
      </c>
      <c r="J431" s="16">
        <f t="shared" si="85"/>
        <v>0</v>
      </c>
      <c r="K431" s="20">
        <v>28843.86</v>
      </c>
      <c r="O431" s="20">
        <v>28843.86</v>
      </c>
      <c r="P431" s="20">
        <v>28843.86</v>
      </c>
      <c r="Q431" s="20">
        <v>28843.86</v>
      </c>
      <c r="R431" s="20">
        <f t="shared" si="86"/>
        <v>28815016.140000001</v>
      </c>
      <c r="S431" s="20" t="e">
        <f>#REF!-P431</f>
        <v>#REF!</v>
      </c>
      <c r="T431" s="20" t="e">
        <f>#REF!-Q431</f>
        <v>#REF!</v>
      </c>
      <c r="U431" s="18" t="str">
        <f t="shared" si="79"/>
        <v>00 0 00 00000000</v>
      </c>
    </row>
    <row r="432" spans="1:21" s="17" customFormat="1" ht="39.6">
      <c r="A432" s="15"/>
      <c r="B432" s="133" t="s">
        <v>147</v>
      </c>
      <c r="C432" s="134" t="s">
        <v>372</v>
      </c>
      <c r="D432" s="135" t="s">
        <v>12</v>
      </c>
      <c r="E432" s="135" t="s">
        <v>52</v>
      </c>
      <c r="F432" s="135" t="s">
        <v>148</v>
      </c>
      <c r="G432" s="135" t="s">
        <v>10</v>
      </c>
      <c r="H432" s="136">
        <f t="shared" ref="H432:H435" si="89">H433</f>
        <v>7650</v>
      </c>
      <c r="I432" s="105">
        <f t="shared" si="84"/>
        <v>7650</v>
      </c>
      <c r="J432" s="16">
        <f t="shared" si="85"/>
        <v>0</v>
      </c>
      <c r="K432" s="22">
        <v>7.6499999999999995</v>
      </c>
      <c r="O432" s="22">
        <v>7.6499999999999995</v>
      </c>
      <c r="P432" s="22">
        <v>7.6499999999999995</v>
      </c>
      <c r="Q432" s="22">
        <v>7.6499999999999995</v>
      </c>
      <c r="R432" s="22">
        <f t="shared" si="86"/>
        <v>7642.35</v>
      </c>
      <c r="S432" s="22" t="e">
        <f>#REF!-P432</f>
        <v>#REF!</v>
      </c>
      <c r="T432" s="22" t="e">
        <f>#REF!-Q432</f>
        <v>#REF!</v>
      </c>
      <c r="U432" s="18" t="str">
        <f t="shared" si="79"/>
        <v>15 0 00 00000000</v>
      </c>
    </row>
    <row r="433" spans="1:21" s="17" customFormat="1" ht="26.4">
      <c r="A433" s="15"/>
      <c r="B433" s="133" t="s">
        <v>373</v>
      </c>
      <c r="C433" s="134" t="s">
        <v>372</v>
      </c>
      <c r="D433" s="135" t="s">
        <v>12</v>
      </c>
      <c r="E433" s="135" t="s">
        <v>52</v>
      </c>
      <c r="F433" s="135" t="s">
        <v>170</v>
      </c>
      <c r="G433" s="135" t="s">
        <v>10</v>
      </c>
      <c r="H433" s="136">
        <f t="shared" si="89"/>
        <v>7650</v>
      </c>
      <c r="I433" s="105">
        <f t="shared" si="84"/>
        <v>7650</v>
      </c>
      <c r="J433" s="16">
        <f t="shared" si="85"/>
        <v>0</v>
      </c>
      <c r="K433" s="22">
        <v>7.6499999999999995</v>
      </c>
      <c r="O433" s="22">
        <v>7.6499999999999995</v>
      </c>
      <c r="P433" s="22">
        <v>7.6499999999999995</v>
      </c>
      <c r="Q433" s="22">
        <v>7.6499999999999995</v>
      </c>
      <c r="R433" s="22">
        <f t="shared" si="86"/>
        <v>7642.35</v>
      </c>
      <c r="S433" s="22" t="e">
        <f>#REF!-P433</f>
        <v>#REF!</v>
      </c>
      <c r="T433" s="22" t="e">
        <f>#REF!-Q433</f>
        <v>#REF!</v>
      </c>
      <c r="U433" s="18" t="str">
        <f t="shared" si="79"/>
        <v>15 3 00 00000000</v>
      </c>
    </row>
    <row r="434" spans="1:21" s="17" customFormat="1" ht="26.4">
      <c r="A434" s="15"/>
      <c r="B434" s="133" t="s">
        <v>374</v>
      </c>
      <c r="C434" s="134" t="s">
        <v>372</v>
      </c>
      <c r="D434" s="135" t="s">
        <v>12</v>
      </c>
      <c r="E434" s="135" t="s">
        <v>52</v>
      </c>
      <c r="F434" s="135" t="s">
        <v>375</v>
      </c>
      <c r="G434" s="135" t="s">
        <v>10</v>
      </c>
      <c r="H434" s="136">
        <f t="shared" si="89"/>
        <v>7650</v>
      </c>
      <c r="I434" s="105">
        <f t="shared" si="84"/>
        <v>7650</v>
      </c>
      <c r="J434" s="16">
        <f t="shared" si="85"/>
        <v>0</v>
      </c>
      <c r="K434" s="22">
        <v>7.6499999999999995</v>
      </c>
      <c r="O434" s="22">
        <v>7.6499999999999995</v>
      </c>
      <c r="P434" s="22">
        <v>7.6499999999999995</v>
      </c>
      <c r="Q434" s="22">
        <v>7.6499999999999995</v>
      </c>
      <c r="R434" s="22">
        <f t="shared" si="86"/>
        <v>7642.35</v>
      </c>
      <c r="S434" s="22" t="e">
        <f>#REF!-P434</f>
        <v>#REF!</v>
      </c>
      <c r="T434" s="22" t="e">
        <f>#REF!-Q434</f>
        <v>#REF!</v>
      </c>
      <c r="U434" s="18" t="str">
        <f t="shared" si="79"/>
        <v>15 3 01 00000000</v>
      </c>
    </row>
    <row r="435" spans="1:21" s="17" customFormat="1" ht="26.4">
      <c r="A435" s="15"/>
      <c r="B435" s="133" t="s">
        <v>376</v>
      </c>
      <c r="C435" s="134" t="s">
        <v>372</v>
      </c>
      <c r="D435" s="135" t="s">
        <v>12</v>
      </c>
      <c r="E435" s="135" t="s">
        <v>52</v>
      </c>
      <c r="F435" s="135" t="s">
        <v>377</v>
      </c>
      <c r="G435" s="135" t="s">
        <v>10</v>
      </c>
      <c r="H435" s="136">
        <f t="shared" si="89"/>
        <v>7650</v>
      </c>
      <c r="I435" s="105">
        <f t="shared" si="84"/>
        <v>7650</v>
      </c>
      <c r="J435" s="16">
        <f t="shared" si="85"/>
        <v>0</v>
      </c>
      <c r="K435" s="22">
        <v>7.6499999999999995</v>
      </c>
      <c r="O435" s="22">
        <v>7.6499999999999995</v>
      </c>
      <c r="P435" s="22">
        <v>7.6499999999999995</v>
      </c>
      <c r="Q435" s="22">
        <v>7.6499999999999995</v>
      </c>
      <c r="R435" s="22">
        <f t="shared" si="86"/>
        <v>7642.35</v>
      </c>
      <c r="S435" s="22" t="e">
        <f>#REF!-P435</f>
        <v>#REF!</v>
      </c>
      <c r="T435" s="22" t="e">
        <f>#REF!-Q435</f>
        <v>#REF!</v>
      </c>
      <c r="U435" s="18" t="str">
        <f t="shared" si="79"/>
        <v>15 3 01 20660000</v>
      </c>
    </row>
    <row r="436" spans="1:21" s="17" customFormat="1" ht="26.4">
      <c r="A436" s="15"/>
      <c r="B436" s="133" t="s">
        <v>29</v>
      </c>
      <c r="C436" s="134" t="s">
        <v>372</v>
      </c>
      <c r="D436" s="135" t="s">
        <v>12</v>
      </c>
      <c r="E436" s="135" t="s">
        <v>52</v>
      </c>
      <c r="F436" s="135" t="s">
        <v>377</v>
      </c>
      <c r="G436" s="135" t="s">
        <v>30</v>
      </c>
      <c r="H436" s="136">
        <f>H437</f>
        <v>7650</v>
      </c>
      <c r="I436" s="105">
        <f t="shared" si="84"/>
        <v>7650</v>
      </c>
      <c r="J436" s="16">
        <f t="shared" si="85"/>
        <v>0</v>
      </c>
      <c r="K436" s="22">
        <v>7.6499999999999995</v>
      </c>
      <c r="O436" s="22">
        <v>7.6499999999999995</v>
      </c>
      <c r="P436" s="22">
        <v>7.6499999999999995</v>
      </c>
      <c r="Q436" s="22">
        <v>7.6499999999999995</v>
      </c>
      <c r="R436" s="22">
        <f t="shared" si="86"/>
        <v>7642.35</v>
      </c>
      <c r="S436" s="22" t="e">
        <f>#REF!-P436</f>
        <v>#REF!</v>
      </c>
      <c r="T436" s="22" t="e">
        <f>#REF!-Q436</f>
        <v>#REF!</v>
      </c>
      <c r="U436" s="18" t="str">
        <f t="shared" si="79"/>
        <v>15 3 01 20660240</v>
      </c>
    </row>
    <row r="437" spans="1:21" s="17" customFormat="1" ht="15.6">
      <c r="A437" s="15"/>
      <c r="B437" s="133" t="s">
        <v>31</v>
      </c>
      <c r="C437" s="134" t="s">
        <v>372</v>
      </c>
      <c r="D437" s="135" t="s">
        <v>12</v>
      </c>
      <c r="E437" s="135" t="s">
        <v>52</v>
      </c>
      <c r="F437" s="135" t="s">
        <v>377</v>
      </c>
      <c r="G437" s="135" t="s">
        <v>32</v>
      </c>
      <c r="H437" s="136">
        <v>7650</v>
      </c>
      <c r="I437" s="105"/>
      <c r="J437" s="16"/>
      <c r="K437" s="22"/>
      <c r="O437" s="22"/>
      <c r="P437" s="22"/>
      <c r="Q437" s="22"/>
      <c r="R437" s="22"/>
      <c r="S437" s="22"/>
      <c r="T437" s="22"/>
      <c r="U437" s="18" t="str">
        <f t="shared" si="79"/>
        <v>15 3 01 20660244</v>
      </c>
    </row>
    <row r="438" spans="1:21" s="17" customFormat="1" ht="26.4">
      <c r="A438" s="15"/>
      <c r="B438" s="133" t="s">
        <v>378</v>
      </c>
      <c r="C438" s="134" t="s">
        <v>372</v>
      </c>
      <c r="D438" s="135" t="s">
        <v>12</v>
      </c>
      <c r="E438" s="135" t="s">
        <v>52</v>
      </c>
      <c r="F438" s="135" t="s">
        <v>379</v>
      </c>
      <c r="G438" s="135" t="s">
        <v>10</v>
      </c>
      <c r="H438" s="136">
        <f t="shared" si="88"/>
        <v>28836210</v>
      </c>
      <c r="I438" s="105">
        <f>ROUND(K438*1000,2)</f>
        <v>28836210</v>
      </c>
      <c r="J438" s="16">
        <f>H438-I438</f>
        <v>0</v>
      </c>
      <c r="K438" s="22">
        <v>28836.21</v>
      </c>
      <c r="O438" s="22">
        <v>28836.21</v>
      </c>
      <c r="P438" s="22">
        <v>28836.21</v>
      </c>
      <c r="Q438" s="22">
        <v>28836.21</v>
      </c>
      <c r="R438" s="22">
        <f>H438-O438</f>
        <v>28807373.789999999</v>
      </c>
      <c r="S438" s="22" t="e">
        <f>#REF!-P438</f>
        <v>#REF!</v>
      </c>
      <c r="T438" s="22" t="e">
        <f>#REF!-Q438</f>
        <v>#REF!</v>
      </c>
      <c r="U438" s="18" t="str">
        <f t="shared" si="79"/>
        <v>74 0 00 00000000</v>
      </c>
    </row>
    <row r="439" spans="1:21" s="17" customFormat="1" ht="39.6">
      <c r="A439" s="15"/>
      <c r="B439" s="133" t="s">
        <v>380</v>
      </c>
      <c r="C439" s="134" t="s">
        <v>372</v>
      </c>
      <c r="D439" s="135" t="s">
        <v>12</v>
      </c>
      <c r="E439" s="135" t="s">
        <v>52</v>
      </c>
      <c r="F439" s="135" t="s">
        <v>381</v>
      </c>
      <c r="G439" s="135" t="s">
        <v>10</v>
      </c>
      <c r="H439" s="136">
        <f>H440+H450</f>
        <v>28836210</v>
      </c>
      <c r="I439" s="105">
        <f>ROUND(K439*1000,2)</f>
        <v>28836210</v>
      </c>
      <c r="J439" s="16">
        <f>H439-I439</f>
        <v>0</v>
      </c>
      <c r="K439" s="22">
        <v>28836.21</v>
      </c>
      <c r="O439" s="22">
        <v>28836.21</v>
      </c>
      <c r="P439" s="22">
        <v>28836.21</v>
      </c>
      <c r="Q439" s="22">
        <v>28836.21</v>
      </c>
      <c r="R439" s="22">
        <f>H439-O439</f>
        <v>28807373.789999999</v>
      </c>
      <c r="S439" s="22" t="e">
        <f>#REF!-P439</f>
        <v>#REF!</v>
      </c>
      <c r="T439" s="22" t="e">
        <f>#REF!-Q439</f>
        <v>#REF!</v>
      </c>
      <c r="U439" s="18" t="str">
        <f t="shared" si="79"/>
        <v>74 1 00 00000000</v>
      </c>
    </row>
    <row r="440" spans="1:21" s="17" customFormat="1" ht="26.4">
      <c r="A440" s="15"/>
      <c r="B440" s="133" t="s">
        <v>19</v>
      </c>
      <c r="C440" s="134" t="s">
        <v>372</v>
      </c>
      <c r="D440" s="135" t="s">
        <v>12</v>
      </c>
      <c r="E440" s="135" t="s">
        <v>52</v>
      </c>
      <c r="F440" s="135" t="s">
        <v>382</v>
      </c>
      <c r="G440" s="135" t="s">
        <v>10</v>
      </c>
      <c r="H440" s="136">
        <f>H441+H444+H446</f>
        <v>3616170</v>
      </c>
      <c r="I440" s="105">
        <f>ROUND(K440*1000,2)</f>
        <v>3616170</v>
      </c>
      <c r="J440" s="16">
        <f>H440-I440</f>
        <v>0</v>
      </c>
      <c r="K440" s="22">
        <v>3616.1699999999996</v>
      </c>
      <c r="O440" s="22">
        <v>3616.1699999999996</v>
      </c>
      <c r="P440" s="22">
        <v>3616.1699999999996</v>
      </c>
      <c r="Q440" s="22">
        <v>3616.1699999999996</v>
      </c>
      <c r="R440" s="22">
        <f>H440-O440</f>
        <v>3612553.83</v>
      </c>
      <c r="S440" s="22" t="e">
        <f>#REF!-P440</f>
        <v>#REF!</v>
      </c>
      <c r="T440" s="22" t="e">
        <f>#REF!-Q440</f>
        <v>#REF!</v>
      </c>
      <c r="U440" s="18" t="str">
        <f t="shared" si="79"/>
        <v>74 1 00 10010000</v>
      </c>
    </row>
    <row r="441" spans="1:21" s="17" customFormat="1" ht="26.4">
      <c r="A441" s="15"/>
      <c r="B441" s="137" t="s">
        <v>21</v>
      </c>
      <c r="C441" s="134" t="s">
        <v>372</v>
      </c>
      <c r="D441" s="135" t="s">
        <v>12</v>
      </c>
      <c r="E441" s="135" t="s">
        <v>52</v>
      </c>
      <c r="F441" s="135" t="s">
        <v>382</v>
      </c>
      <c r="G441" s="135" t="s">
        <v>22</v>
      </c>
      <c r="H441" s="136">
        <f>SUM(H442:H443)</f>
        <v>757890</v>
      </c>
      <c r="I441" s="105">
        <f>ROUND(K441*1000,2)</f>
        <v>757890</v>
      </c>
      <c r="J441" s="16">
        <f>H441-I441</f>
        <v>0</v>
      </c>
      <c r="K441" s="22">
        <v>757.89</v>
      </c>
      <c r="O441" s="22">
        <v>757.89</v>
      </c>
      <c r="P441" s="22">
        <v>757.89</v>
      </c>
      <c r="Q441" s="22">
        <v>757.89</v>
      </c>
      <c r="R441" s="22">
        <f>H441-O441</f>
        <v>757132.11</v>
      </c>
      <c r="S441" s="22" t="e">
        <f>#REF!-P441</f>
        <v>#REF!</v>
      </c>
      <c r="T441" s="22" t="e">
        <f>#REF!-Q441</f>
        <v>#REF!</v>
      </c>
      <c r="U441" s="18" t="str">
        <f t="shared" si="79"/>
        <v>74 1 00 10010120</v>
      </c>
    </row>
    <row r="442" spans="1:21" s="26" customFormat="1" ht="26.4">
      <c r="A442" s="23"/>
      <c r="B442" s="137" t="s">
        <v>23</v>
      </c>
      <c r="C442" s="134" t="s">
        <v>372</v>
      </c>
      <c r="D442" s="135" t="s">
        <v>12</v>
      </c>
      <c r="E442" s="135" t="s">
        <v>52</v>
      </c>
      <c r="F442" s="135" t="s">
        <v>382</v>
      </c>
      <c r="G442" s="135" t="s">
        <v>24</v>
      </c>
      <c r="H442" s="136">
        <v>585060</v>
      </c>
      <c r="I442" s="106"/>
      <c r="J442" s="25"/>
      <c r="K442" s="24"/>
      <c r="O442" s="24"/>
      <c r="P442" s="24"/>
      <c r="Q442" s="24"/>
      <c r="R442" s="24"/>
      <c r="S442" s="24"/>
      <c r="T442" s="24"/>
      <c r="U442" s="27"/>
    </row>
    <row r="443" spans="1:21" s="26" customFormat="1" ht="39.6">
      <c r="A443" s="23"/>
      <c r="B443" s="137" t="s">
        <v>27</v>
      </c>
      <c r="C443" s="134" t="s">
        <v>372</v>
      </c>
      <c r="D443" s="135" t="s">
        <v>12</v>
      </c>
      <c r="E443" s="135" t="s">
        <v>52</v>
      </c>
      <c r="F443" s="135" t="s">
        <v>382</v>
      </c>
      <c r="G443" s="135" t="s">
        <v>28</v>
      </c>
      <c r="H443" s="136">
        <v>172830</v>
      </c>
      <c r="I443" s="106"/>
      <c r="J443" s="25"/>
      <c r="K443" s="24"/>
      <c r="O443" s="24"/>
      <c r="P443" s="24"/>
      <c r="Q443" s="24"/>
      <c r="R443" s="24"/>
      <c r="S443" s="24"/>
      <c r="T443" s="24"/>
      <c r="U443" s="27"/>
    </row>
    <row r="444" spans="1:21" s="17" customFormat="1" ht="26.4">
      <c r="A444" s="15"/>
      <c r="B444" s="133" t="s">
        <v>29</v>
      </c>
      <c r="C444" s="134" t="s">
        <v>372</v>
      </c>
      <c r="D444" s="135" t="s">
        <v>12</v>
      </c>
      <c r="E444" s="135" t="s">
        <v>52</v>
      </c>
      <c r="F444" s="135" t="s">
        <v>382</v>
      </c>
      <c r="G444" s="135" t="s">
        <v>30</v>
      </c>
      <c r="H444" s="136">
        <f>H445</f>
        <v>2842320</v>
      </c>
      <c r="I444" s="105">
        <f>ROUND(K444*1000,2)</f>
        <v>2842320</v>
      </c>
      <c r="J444" s="16">
        <f>H444-I444</f>
        <v>0</v>
      </c>
      <c r="K444" s="22">
        <v>2842.3199999999997</v>
      </c>
      <c r="O444" s="22">
        <v>2842.3199999999997</v>
      </c>
      <c r="P444" s="22">
        <v>2842.3199999999997</v>
      </c>
      <c r="Q444" s="22">
        <v>2842.3199999999997</v>
      </c>
      <c r="R444" s="22">
        <f>H444-O444</f>
        <v>2839477.68</v>
      </c>
      <c r="S444" s="22" t="e">
        <f>#REF!-P444</f>
        <v>#REF!</v>
      </c>
      <c r="T444" s="22" t="e">
        <f>#REF!-Q444</f>
        <v>#REF!</v>
      </c>
      <c r="U444" s="18" t="str">
        <f t="shared" si="79"/>
        <v>74 1 00 10010240</v>
      </c>
    </row>
    <row r="445" spans="1:21" s="17" customFormat="1" ht="15.6">
      <c r="A445" s="15"/>
      <c r="B445" s="133" t="s">
        <v>31</v>
      </c>
      <c r="C445" s="134" t="s">
        <v>372</v>
      </c>
      <c r="D445" s="135" t="s">
        <v>12</v>
      </c>
      <c r="E445" s="135" t="s">
        <v>52</v>
      </c>
      <c r="F445" s="135" t="s">
        <v>382</v>
      </c>
      <c r="G445" s="135" t="s">
        <v>32</v>
      </c>
      <c r="H445" s="136">
        <v>2842320</v>
      </c>
      <c r="I445" s="105"/>
      <c r="J445" s="16"/>
      <c r="K445" s="22"/>
      <c r="O445" s="22"/>
      <c r="P445" s="22"/>
      <c r="Q445" s="22"/>
      <c r="R445" s="22"/>
      <c r="S445" s="22"/>
      <c r="T445" s="22"/>
      <c r="U445" s="18"/>
    </row>
    <row r="446" spans="1:21" s="17" customFormat="1" ht="15.6">
      <c r="A446" s="15"/>
      <c r="B446" s="133" t="s">
        <v>33</v>
      </c>
      <c r="C446" s="134" t="s">
        <v>372</v>
      </c>
      <c r="D446" s="135" t="s">
        <v>12</v>
      </c>
      <c r="E446" s="135" t="s">
        <v>52</v>
      </c>
      <c r="F446" s="135" t="s">
        <v>382</v>
      </c>
      <c r="G446" s="135" t="s">
        <v>34</v>
      </c>
      <c r="H446" s="136">
        <f>ROUND(K446*1000,2)</f>
        <v>15960</v>
      </c>
      <c r="I446" s="105">
        <f>ROUND(K446*1000,2)</f>
        <v>15960</v>
      </c>
      <c r="J446" s="16">
        <f>H446-I446</f>
        <v>0</v>
      </c>
      <c r="K446" s="22">
        <v>15.96</v>
      </c>
      <c r="O446" s="22">
        <v>15.96</v>
      </c>
      <c r="P446" s="22">
        <v>15.96</v>
      </c>
      <c r="Q446" s="22">
        <v>15.96</v>
      </c>
      <c r="R446" s="22">
        <f>H446-O446</f>
        <v>15944.04</v>
      </c>
      <c r="S446" s="22" t="e">
        <f>#REF!-P446</f>
        <v>#REF!</v>
      </c>
      <c r="T446" s="22" t="e">
        <f>#REF!-Q446</f>
        <v>#REF!</v>
      </c>
      <c r="U446" s="18" t="str">
        <f t="shared" si="79"/>
        <v>74 1 00 10010850</v>
      </c>
    </row>
    <row r="447" spans="1:21" s="26" customFormat="1" ht="15.6">
      <c r="A447" s="23"/>
      <c r="B447" s="137" t="s">
        <v>35</v>
      </c>
      <c r="C447" s="134" t="s">
        <v>372</v>
      </c>
      <c r="D447" s="135" t="s">
        <v>12</v>
      </c>
      <c r="E447" s="135" t="s">
        <v>52</v>
      </c>
      <c r="F447" s="135" t="s">
        <v>382</v>
      </c>
      <c r="G447" s="135" t="s">
        <v>36</v>
      </c>
      <c r="H447" s="136">
        <v>500</v>
      </c>
      <c r="I447" s="106"/>
      <c r="J447" s="25"/>
      <c r="K447" s="24"/>
      <c r="O447" s="24"/>
      <c r="P447" s="24"/>
      <c r="Q447" s="24"/>
      <c r="R447" s="24"/>
      <c r="S447" s="24"/>
      <c r="T447" s="24"/>
      <c r="U447" s="27"/>
    </row>
    <row r="448" spans="1:21" s="26" customFormat="1" ht="15.6">
      <c r="A448" s="23"/>
      <c r="B448" s="137" t="s">
        <v>37</v>
      </c>
      <c r="C448" s="134" t="s">
        <v>372</v>
      </c>
      <c r="D448" s="135" t="s">
        <v>12</v>
      </c>
      <c r="E448" s="135" t="s">
        <v>52</v>
      </c>
      <c r="F448" s="135" t="s">
        <v>382</v>
      </c>
      <c r="G448" s="135" t="s">
        <v>38</v>
      </c>
      <c r="H448" s="136">
        <v>12960</v>
      </c>
      <c r="I448" s="106"/>
      <c r="J448" s="25"/>
      <c r="K448" s="24"/>
      <c r="O448" s="24"/>
      <c r="P448" s="24"/>
      <c r="Q448" s="24"/>
      <c r="R448" s="24"/>
      <c r="S448" s="24"/>
      <c r="T448" s="24"/>
      <c r="U448" s="27"/>
    </row>
    <row r="449" spans="1:21" s="26" customFormat="1" ht="15.6">
      <c r="A449" s="23"/>
      <c r="B449" s="137" t="s">
        <v>78</v>
      </c>
      <c r="C449" s="134" t="s">
        <v>372</v>
      </c>
      <c r="D449" s="135" t="s">
        <v>12</v>
      </c>
      <c r="E449" s="135" t="s">
        <v>52</v>
      </c>
      <c r="F449" s="135" t="s">
        <v>382</v>
      </c>
      <c r="G449" s="135" t="s">
        <v>79</v>
      </c>
      <c r="H449" s="136">
        <v>2500</v>
      </c>
      <c r="I449" s="106"/>
      <c r="J449" s="25"/>
      <c r="K449" s="24"/>
      <c r="O449" s="24"/>
      <c r="P449" s="24"/>
      <c r="Q449" s="24"/>
      <c r="R449" s="24"/>
      <c r="S449" s="24"/>
      <c r="T449" s="24"/>
      <c r="U449" s="27"/>
    </row>
    <row r="450" spans="1:21" s="17" customFormat="1" ht="26.4">
      <c r="A450" s="15"/>
      <c r="B450" s="133" t="s">
        <v>39</v>
      </c>
      <c r="C450" s="134" t="s">
        <v>372</v>
      </c>
      <c r="D450" s="135" t="s">
        <v>12</v>
      </c>
      <c r="E450" s="135" t="s">
        <v>52</v>
      </c>
      <c r="F450" s="135" t="s">
        <v>383</v>
      </c>
      <c r="G450" s="135" t="s">
        <v>10</v>
      </c>
      <c r="H450" s="136">
        <f>H451</f>
        <v>25220040</v>
      </c>
      <c r="I450" s="105">
        <f>ROUND(K450*1000,2)</f>
        <v>25220040</v>
      </c>
      <c r="J450" s="16">
        <f>H450-I450</f>
        <v>0</v>
      </c>
      <c r="K450" s="22">
        <v>25220.04</v>
      </c>
      <c r="O450" s="22">
        <v>25220.04</v>
      </c>
      <c r="P450" s="22">
        <v>25220.04</v>
      </c>
      <c r="Q450" s="22">
        <v>25220.04</v>
      </c>
      <c r="R450" s="22">
        <f>H450-O450</f>
        <v>25194819.960000001</v>
      </c>
      <c r="S450" s="22" t="e">
        <f>#REF!-P450</f>
        <v>#REF!</v>
      </c>
      <c r="T450" s="22" t="e">
        <f>#REF!-Q450</f>
        <v>#REF!</v>
      </c>
      <c r="U450" s="18" t="str">
        <f t="shared" si="79"/>
        <v>74 1 00 10020000</v>
      </c>
    </row>
    <row r="451" spans="1:21" s="17" customFormat="1" ht="26.4">
      <c r="A451" s="15"/>
      <c r="B451" s="137" t="s">
        <v>21</v>
      </c>
      <c r="C451" s="134" t="s">
        <v>372</v>
      </c>
      <c r="D451" s="135" t="s">
        <v>12</v>
      </c>
      <c r="E451" s="135" t="s">
        <v>52</v>
      </c>
      <c r="F451" s="135" t="s">
        <v>383</v>
      </c>
      <c r="G451" s="135" t="s">
        <v>22</v>
      </c>
      <c r="H451" s="136">
        <f>SUM(H452:H453)</f>
        <v>25220040</v>
      </c>
      <c r="I451" s="105">
        <f>ROUND(K451*1000,2)</f>
        <v>25220040</v>
      </c>
      <c r="J451" s="16">
        <f>H451-I451</f>
        <v>0</v>
      </c>
      <c r="K451" s="22">
        <v>25220.04</v>
      </c>
      <c r="O451" s="22">
        <v>25220.04</v>
      </c>
      <c r="P451" s="22">
        <v>25220.04</v>
      </c>
      <c r="Q451" s="22">
        <v>25220.04</v>
      </c>
      <c r="R451" s="22">
        <f>H451-O451</f>
        <v>25194819.960000001</v>
      </c>
      <c r="S451" s="22" t="e">
        <f>#REF!-P451</f>
        <v>#REF!</v>
      </c>
      <c r="T451" s="22" t="e">
        <f>#REF!-Q451</f>
        <v>#REF!</v>
      </c>
      <c r="U451" s="18" t="str">
        <f t="shared" si="79"/>
        <v>74 1 00 10020120</v>
      </c>
    </row>
    <row r="452" spans="1:21" s="26" customFormat="1" ht="15.6">
      <c r="A452" s="23"/>
      <c r="B452" s="137" t="s">
        <v>41</v>
      </c>
      <c r="C452" s="134" t="s">
        <v>372</v>
      </c>
      <c r="D452" s="135" t="s">
        <v>12</v>
      </c>
      <c r="E452" s="135" t="s">
        <v>52</v>
      </c>
      <c r="F452" s="135" t="s">
        <v>383</v>
      </c>
      <c r="G452" s="135" t="s">
        <v>42</v>
      </c>
      <c r="H452" s="136">
        <v>19370230</v>
      </c>
      <c r="I452" s="106"/>
      <c r="J452" s="25"/>
      <c r="K452" s="24"/>
      <c r="O452" s="24"/>
      <c r="P452" s="24"/>
      <c r="Q452" s="24"/>
      <c r="R452" s="24"/>
      <c r="S452" s="24"/>
      <c r="T452" s="24"/>
      <c r="U452" s="27"/>
    </row>
    <row r="453" spans="1:21" s="26" customFormat="1" ht="39.6">
      <c r="A453" s="23"/>
      <c r="B453" s="137" t="s">
        <v>27</v>
      </c>
      <c r="C453" s="134" t="s">
        <v>372</v>
      </c>
      <c r="D453" s="135" t="s">
        <v>12</v>
      </c>
      <c r="E453" s="135" t="s">
        <v>52</v>
      </c>
      <c r="F453" s="135" t="s">
        <v>383</v>
      </c>
      <c r="G453" s="135" t="s">
        <v>28</v>
      </c>
      <c r="H453" s="136">
        <v>5849810</v>
      </c>
      <c r="I453" s="106"/>
      <c r="J453" s="25"/>
      <c r="K453" s="24"/>
      <c r="O453" s="24"/>
      <c r="P453" s="24"/>
      <c r="Q453" s="24"/>
      <c r="R453" s="24"/>
      <c r="S453" s="24"/>
      <c r="T453" s="24"/>
      <c r="U453" s="27"/>
    </row>
    <row r="454" spans="1:21" s="17" customFormat="1" ht="15.6">
      <c r="A454" s="15"/>
      <c r="B454" s="126" t="s">
        <v>237</v>
      </c>
      <c r="C454" s="127" t="s">
        <v>372</v>
      </c>
      <c r="D454" s="128" t="s">
        <v>238</v>
      </c>
      <c r="E454" s="128" t="s">
        <v>8</v>
      </c>
      <c r="F454" s="128" t="s">
        <v>9</v>
      </c>
      <c r="G454" s="128" t="s">
        <v>10</v>
      </c>
      <c r="H454" s="77">
        <f t="shared" ref="H454:H458" si="90">H455</f>
        <v>1096200</v>
      </c>
      <c r="I454" s="79">
        <f t="shared" ref="I454:I460" si="91">ROUND(K454*1000,2)</f>
        <v>1096200</v>
      </c>
      <c r="J454" s="16">
        <f t="shared" ref="J454:J460" si="92">H454-I454</f>
        <v>0</v>
      </c>
      <c r="K454" s="19">
        <v>1096.2</v>
      </c>
      <c r="O454" s="19">
        <v>1096.2</v>
      </c>
      <c r="P454" s="19">
        <v>1096.2</v>
      </c>
      <c r="Q454" s="19">
        <v>1096.2</v>
      </c>
      <c r="R454" s="19">
        <f t="shared" ref="R454:R460" si="93">H454-O454</f>
        <v>1095103.8</v>
      </c>
      <c r="S454" s="19" t="e">
        <f>#REF!-P454</f>
        <v>#REF!</v>
      </c>
      <c r="T454" s="19" t="e">
        <f>#REF!-Q454</f>
        <v>#REF!</v>
      </c>
      <c r="U454" s="18" t="str">
        <f t="shared" si="79"/>
        <v>00 0 00 00000000</v>
      </c>
    </row>
    <row r="455" spans="1:21" s="17" customFormat="1" ht="15.6">
      <c r="A455" s="15"/>
      <c r="B455" s="129" t="s">
        <v>239</v>
      </c>
      <c r="C455" s="130" t="s">
        <v>372</v>
      </c>
      <c r="D455" s="131" t="s">
        <v>238</v>
      </c>
      <c r="E455" s="131" t="s">
        <v>12</v>
      </c>
      <c r="F455" s="131" t="s">
        <v>9</v>
      </c>
      <c r="G455" s="131" t="s">
        <v>10</v>
      </c>
      <c r="H455" s="132">
        <f t="shared" si="90"/>
        <v>1096200</v>
      </c>
      <c r="I455" s="104">
        <f t="shared" si="91"/>
        <v>1096200</v>
      </c>
      <c r="J455" s="16">
        <f t="shared" si="92"/>
        <v>0</v>
      </c>
      <c r="K455" s="20">
        <v>1096.2</v>
      </c>
      <c r="O455" s="20">
        <v>1096.2</v>
      </c>
      <c r="P455" s="20">
        <v>1096.2</v>
      </c>
      <c r="Q455" s="20">
        <v>1096.2</v>
      </c>
      <c r="R455" s="20">
        <f t="shared" si="93"/>
        <v>1095103.8</v>
      </c>
      <c r="S455" s="20" t="e">
        <f>#REF!-P455</f>
        <v>#REF!</v>
      </c>
      <c r="T455" s="20" t="e">
        <f>#REF!-Q455</f>
        <v>#REF!</v>
      </c>
      <c r="U455" s="18" t="str">
        <f t="shared" si="79"/>
        <v>00 0 00 00000000</v>
      </c>
    </row>
    <row r="456" spans="1:21" s="17" customFormat="1" ht="15.6">
      <c r="A456" s="15"/>
      <c r="B456" s="133" t="s">
        <v>240</v>
      </c>
      <c r="C456" s="140" t="s">
        <v>372</v>
      </c>
      <c r="D456" s="141" t="s">
        <v>238</v>
      </c>
      <c r="E456" s="141" t="s">
        <v>12</v>
      </c>
      <c r="F456" s="141" t="s">
        <v>241</v>
      </c>
      <c r="G456" s="141" t="s">
        <v>10</v>
      </c>
      <c r="H456" s="142">
        <f t="shared" si="90"/>
        <v>1096200</v>
      </c>
      <c r="I456" s="55">
        <f t="shared" si="91"/>
        <v>1096200</v>
      </c>
      <c r="J456" s="16">
        <f t="shared" si="92"/>
        <v>0</v>
      </c>
      <c r="K456" s="29">
        <v>1096.2</v>
      </c>
      <c r="O456" s="29">
        <v>1096.2</v>
      </c>
      <c r="P456" s="29">
        <v>1096.2</v>
      </c>
      <c r="Q456" s="29">
        <v>1096.2</v>
      </c>
      <c r="R456" s="29">
        <f t="shared" si="93"/>
        <v>1095103.8</v>
      </c>
      <c r="S456" s="29" t="e">
        <f>#REF!-P456</f>
        <v>#REF!</v>
      </c>
      <c r="T456" s="29" t="e">
        <f>#REF!-Q456</f>
        <v>#REF!</v>
      </c>
      <c r="U456" s="18" t="str">
        <f t="shared" si="79"/>
        <v>07 0 00 00000000</v>
      </c>
    </row>
    <row r="457" spans="1:21" s="17" customFormat="1" ht="52.8">
      <c r="A457" s="15"/>
      <c r="B457" s="133" t="s">
        <v>384</v>
      </c>
      <c r="C457" s="140" t="s">
        <v>372</v>
      </c>
      <c r="D457" s="141" t="s">
        <v>238</v>
      </c>
      <c r="E457" s="141" t="s">
        <v>12</v>
      </c>
      <c r="F457" s="141" t="s">
        <v>243</v>
      </c>
      <c r="G457" s="141" t="s">
        <v>10</v>
      </c>
      <c r="H457" s="142">
        <f t="shared" si="90"/>
        <v>1096200</v>
      </c>
      <c r="I457" s="55">
        <f t="shared" si="91"/>
        <v>1096200</v>
      </c>
      <c r="J457" s="16">
        <f t="shared" si="92"/>
        <v>0</v>
      </c>
      <c r="K457" s="29">
        <v>1096.2</v>
      </c>
      <c r="O457" s="29">
        <v>1096.2</v>
      </c>
      <c r="P457" s="29">
        <v>1096.2</v>
      </c>
      <c r="Q457" s="29">
        <v>1096.2</v>
      </c>
      <c r="R457" s="29">
        <f t="shared" si="93"/>
        <v>1095103.8</v>
      </c>
      <c r="S457" s="29" t="e">
        <f>#REF!-P457</f>
        <v>#REF!</v>
      </c>
      <c r="T457" s="29" t="e">
        <f>#REF!-Q457</f>
        <v>#REF!</v>
      </c>
      <c r="U457" s="18" t="str">
        <f t="shared" si="79"/>
        <v>07 1 00 00000000</v>
      </c>
    </row>
    <row r="458" spans="1:21" s="17" customFormat="1" ht="79.2">
      <c r="A458" s="15"/>
      <c r="B458" s="133" t="s">
        <v>244</v>
      </c>
      <c r="C458" s="140" t="s">
        <v>372</v>
      </c>
      <c r="D458" s="141" t="s">
        <v>238</v>
      </c>
      <c r="E458" s="141" t="s">
        <v>12</v>
      </c>
      <c r="F458" s="141" t="s">
        <v>245</v>
      </c>
      <c r="G458" s="141" t="s">
        <v>10</v>
      </c>
      <c r="H458" s="142">
        <f t="shared" si="90"/>
        <v>1096200</v>
      </c>
      <c r="I458" s="55">
        <f t="shared" si="91"/>
        <v>1096200</v>
      </c>
      <c r="J458" s="16">
        <f t="shared" si="92"/>
        <v>0</v>
      </c>
      <c r="K458" s="29">
        <v>1096.2</v>
      </c>
      <c r="O458" s="29">
        <v>1096.2</v>
      </c>
      <c r="P458" s="29">
        <v>1096.2</v>
      </c>
      <c r="Q458" s="29">
        <v>1096.2</v>
      </c>
      <c r="R458" s="29">
        <f t="shared" si="93"/>
        <v>1095103.8</v>
      </c>
      <c r="S458" s="29" t="e">
        <f>#REF!-P458</f>
        <v>#REF!</v>
      </c>
      <c r="T458" s="29" t="e">
        <f>#REF!-Q458</f>
        <v>#REF!</v>
      </c>
      <c r="U458" s="18" t="str">
        <f t="shared" si="79"/>
        <v>07 1 01 00000000</v>
      </c>
    </row>
    <row r="459" spans="1:21" s="17" customFormat="1" ht="26.4">
      <c r="A459" s="15"/>
      <c r="B459" s="133" t="s">
        <v>246</v>
      </c>
      <c r="C459" s="140" t="s">
        <v>372</v>
      </c>
      <c r="D459" s="141" t="s">
        <v>238</v>
      </c>
      <c r="E459" s="141" t="s">
        <v>12</v>
      </c>
      <c r="F459" s="141" t="s">
        <v>247</v>
      </c>
      <c r="G459" s="141" t="s">
        <v>10</v>
      </c>
      <c r="H459" s="142">
        <f>H460</f>
        <v>1096200</v>
      </c>
      <c r="I459" s="55">
        <f t="shared" si="91"/>
        <v>1096200</v>
      </c>
      <c r="J459" s="16">
        <f t="shared" si="92"/>
        <v>0</v>
      </c>
      <c r="K459" s="29">
        <v>1096.2</v>
      </c>
      <c r="O459" s="29">
        <v>1096.2</v>
      </c>
      <c r="P459" s="29">
        <v>1096.2</v>
      </c>
      <c r="Q459" s="29">
        <v>1096.2</v>
      </c>
      <c r="R459" s="29">
        <f t="shared" si="93"/>
        <v>1095103.8</v>
      </c>
      <c r="S459" s="29" t="e">
        <f>#REF!-P459</f>
        <v>#REF!</v>
      </c>
      <c r="T459" s="29" t="e">
        <f>#REF!-Q459</f>
        <v>#REF!</v>
      </c>
      <c r="U459" s="18" t="str">
        <f t="shared" si="79"/>
        <v>07 1 01 20060000</v>
      </c>
    </row>
    <row r="460" spans="1:21" s="17" customFormat="1" ht="26.4">
      <c r="A460" s="15"/>
      <c r="B460" s="133" t="s">
        <v>29</v>
      </c>
      <c r="C460" s="140" t="s">
        <v>372</v>
      </c>
      <c r="D460" s="141" t="s">
        <v>238</v>
      </c>
      <c r="E460" s="141" t="s">
        <v>12</v>
      </c>
      <c r="F460" s="141" t="s">
        <v>247</v>
      </c>
      <c r="G460" s="141" t="s">
        <v>30</v>
      </c>
      <c r="H460" s="136">
        <f>H461</f>
        <v>1096200</v>
      </c>
      <c r="I460" s="105">
        <f t="shared" si="91"/>
        <v>1096200</v>
      </c>
      <c r="J460" s="16">
        <f t="shared" si="92"/>
        <v>0</v>
      </c>
      <c r="K460" s="22">
        <v>1096.2</v>
      </c>
      <c r="O460" s="22">
        <v>1096.2</v>
      </c>
      <c r="P460" s="22">
        <v>1096.2</v>
      </c>
      <c r="Q460" s="22">
        <v>1096.2</v>
      </c>
      <c r="R460" s="22">
        <f t="shared" si="93"/>
        <v>1095103.8</v>
      </c>
      <c r="S460" s="22" t="e">
        <f>#REF!-P460</f>
        <v>#REF!</v>
      </c>
      <c r="T460" s="22" t="e">
        <f>#REF!-Q460</f>
        <v>#REF!</v>
      </c>
      <c r="U460" s="18" t="str">
        <f t="shared" si="79"/>
        <v>07 1 01 20060240</v>
      </c>
    </row>
    <row r="461" spans="1:21" s="17" customFormat="1" ht="15.6">
      <c r="A461" s="15"/>
      <c r="B461" s="133" t="s">
        <v>31</v>
      </c>
      <c r="C461" s="140" t="s">
        <v>372</v>
      </c>
      <c r="D461" s="141" t="s">
        <v>238</v>
      </c>
      <c r="E461" s="141" t="s">
        <v>12</v>
      </c>
      <c r="F461" s="141" t="s">
        <v>247</v>
      </c>
      <c r="G461" s="141" t="s">
        <v>32</v>
      </c>
      <c r="H461" s="136">
        <v>1096200</v>
      </c>
      <c r="I461" s="105"/>
      <c r="J461" s="16"/>
      <c r="K461" s="22"/>
      <c r="O461" s="22"/>
      <c r="P461" s="22"/>
      <c r="Q461" s="22"/>
      <c r="R461" s="22"/>
      <c r="S461" s="22"/>
      <c r="T461" s="22"/>
      <c r="U461" s="18" t="str">
        <f t="shared" si="79"/>
        <v>07 1 01 20060244</v>
      </c>
    </row>
    <row r="462" spans="1:21" s="38" customFormat="1" ht="15.6">
      <c r="A462" s="37"/>
      <c r="B462" s="126" t="s">
        <v>316</v>
      </c>
      <c r="C462" s="127" t="s">
        <v>372</v>
      </c>
      <c r="D462" s="128" t="s">
        <v>317</v>
      </c>
      <c r="E462" s="128" t="s">
        <v>8</v>
      </c>
      <c r="F462" s="128" t="s">
        <v>9</v>
      </c>
      <c r="G462" s="128" t="s">
        <v>10</v>
      </c>
      <c r="H462" s="77">
        <f t="shared" ref="H462:H467" si="94">H463</f>
        <v>2250320</v>
      </c>
      <c r="I462" s="79">
        <f t="shared" ref="I462:I468" si="95">ROUND(K462*1000,2)</f>
        <v>2250320</v>
      </c>
      <c r="J462" s="16">
        <f t="shared" ref="J462:J468" si="96">H462-I462</f>
        <v>0</v>
      </c>
      <c r="K462" s="19">
        <v>2250.3200000000002</v>
      </c>
      <c r="O462" s="19">
        <v>2250.3200000000002</v>
      </c>
      <c r="P462" s="19">
        <v>2250.3200000000002</v>
      </c>
      <c r="Q462" s="19">
        <v>2250.3200000000002</v>
      </c>
      <c r="R462" s="19">
        <f t="shared" ref="R462:R468" si="97">H462-O462</f>
        <v>2248069.6800000002</v>
      </c>
      <c r="S462" s="19" t="e">
        <f>#REF!-P462</f>
        <v>#REF!</v>
      </c>
      <c r="T462" s="19" t="e">
        <f>#REF!-Q462</f>
        <v>#REF!</v>
      </c>
      <c r="U462" s="18" t="str">
        <f t="shared" si="79"/>
        <v>00 0 00 00000000</v>
      </c>
    </row>
    <row r="463" spans="1:21" s="26" customFormat="1" ht="15.6">
      <c r="A463" s="23"/>
      <c r="B463" s="129" t="s">
        <v>318</v>
      </c>
      <c r="C463" s="130" t="s">
        <v>372</v>
      </c>
      <c r="D463" s="131" t="s">
        <v>317</v>
      </c>
      <c r="E463" s="131" t="s">
        <v>14</v>
      </c>
      <c r="F463" s="131" t="s">
        <v>9</v>
      </c>
      <c r="G463" s="131" t="s">
        <v>10</v>
      </c>
      <c r="H463" s="132">
        <f t="shared" si="94"/>
        <v>2250320</v>
      </c>
      <c r="I463" s="104">
        <f t="shared" si="95"/>
        <v>2250320</v>
      </c>
      <c r="J463" s="16">
        <f t="shared" si="96"/>
        <v>0</v>
      </c>
      <c r="K463" s="20">
        <v>2250.3200000000002</v>
      </c>
      <c r="O463" s="20">
        <v>2250.3200000000002</v>
      </c>
      <c r="P463" s="20">
        <v>2250.3200000000002</v>
      </c>
      <c r="Q463" s="20">
        <v>2250.3200000000002</v>
      </c>
      <c r="R463" s="20">
        <f t="shared" si="97"/>
        <v>2248069.6800000002</v>
      </c>
      <c r="S463" s="20" t="e">
        <f>#REF!-P463</f>
        <v>#REF!</v>
      </c>
      <c r="T463" s="20" t="e">
        <f>#REF!-Q463</f>
        <v>#REF!</v>
      </c>
      <c r="U463" s="18" t="str">
        <f t="shared" si="79"/>
        <v>00 0 00 00000000</v>
      </c>
    </row>
    <row r="464" spans="1:21" s="17" customFormat="1" ht="26.4">
      <c r="A464" s="15"/>
      <c r="B464" s="146" t="s">
        <v>385</v>
      </c>
      <c r="C464" s="134" t="s">
        <v>372</v>
      </c>
      <c r="D464" s="135" t="s">
        <v>317</v>
      </c>
      <c r="E464" s="135" t="s">
        <v>14</v>
      </c>
      <c r="F464" s="135" t="s">
        <v>386</v>
      </c>
      <c r="G464" s="135" t="s">
        <v>10</v>
      </c>
      <c r="H464" s="136">
        <f t="shared" si="94"/>
        <v>2250320</v>
      </c>
      <c r="I464" s="105">
        <f t="shared" si="95"/>
        <v>2250320</v>
      </c>
      <c r="J464" s="16">
        <f t="shared" si="96"/>
        <v>0</v>
      </c>
      <c r="K464" s="22">
        <v>2250.3200000000002</v>
      </c>
      <c r="O464" s="22">
        <v>2250.3200000000002</v>
      </c>
      <c r="P464" s="22">
        <v>2250.3200000000002</v>
      </c>
      <c r="Q464" s="22">
        <v>2250.3200000000002</v>
      </c>
      <c r="R464" s="22">
        <f t="shared" si="97"/>
        <v>2248069.6800000002</v>
      </c>
      <c r="S464" s="22" t="e">
        <f>#REF!-P464</f>
        <v>#REF!</v>
      </c>
      <c r="T464" s="22" t="e">
        <f>#REF!-Q464</f>
        <v>#REF!</v>
      </c>
      <c r="U464" s="18" t="str">
        <f t="shared" si="79"/>
        <v>03 0 00 00000000</v>
      </c>
    </row>
    <row r="465" spans="1:21" s="17" customFormat="1" ht="39.6">
      <c r="A465" s="15"/>
      <c r="B465" s="146" t="s">
        <v>387</v>
      </c>
      <c r="C465" s="134" t="s">
        <v>372</v>
      </c>
      <c r="D465" s="135" t="s">
        <v>317</v>
      </c>
      <c r="E465" s="135" t="s">
        <v>14</v>
      </c>
      <c r="F465" s="135" t="s">
        <v>388</v>
      </c>
      <c r="G465" s="135" t="s">
        <v>10</v>
      </c>
      <c r="H465" s="136">
        <f t="shared" si="94"/>
        <v>2250320</v>
      </c>
      <c r="I465" s="105">
        <f t="shared" si="95"/>
        <v>2250320</v>
      </c>
      <c r="J465" s="16">
        <f t="shared" si="96"/>
        <v>0</v>
      </c>
      <c r="K465" s="22">
        <v>2250.3200000000002</v>
      </c>
      <c r="O465" s="22">
        <v>2250.3200000000002</v>
      </c>
      <c r="P465" s="22">
        <v>2250.3200000000002</v>
      </c>
      <c r="Q465" s="22">
        <v>2250.3200000000002</v>
      </c>
      <c r="R465" s="22">
        <f t="shared" si="97"/>
        <v>2248069.6800000002</v>
      </c>
      <c r="S465" s="22" t="e">
        <f>#REF!-P465</f>
        <v>#REF!</v>
      </c>
      <c r="T465" s="22" t="e">
        <f>#REF!-Q465</f>
        <v>#REF!</v>
      </c>
      <c r="U465" s="18" t="str">
        <f t="shared" si="79"/>
        <v>03 2 00 00000000</v>
      </c>
    </row>
    <row r="466" spans="1:21" s="17" customFormat="1" ht="39.6">
      <c r="A466" s="15"/>
      <c r="B466" s="133" t="s">
        <v>389</v>
      </c>
      <c r="C466" s="134" t="s">
        <v>372</v>
      </c>
      <c r="D466" s="135" t="s">
        <v>317</v>
      </c>
      <c r="E466" s="135" t="s">
        <v>14</v>
      </c>
      <c r="F466" s="135" t="s">
        <v>390</v>
      </c>
      <c r="G466" s="135" t="s">
        <v>10</v>
      </c>
      <c r="H466" s="136">
        <f t="shared" si="94"/>
        <v>2250320</v>
      </c>
      <c r="I466" s="105">
        <f t="shared" si="95"/>
        <v>2250320</v>
      </c>
      <c r="J466" s="16">
        <f t="shared" si="96"/>
        <v>0</v>
      </c>
      <c r="K466" s="22">
        <v>2250.3200000000002</v>
      </c>
      <c r="O466" s="22">
        <v>2250.3200000000002</v>
      </c>
      <c r="P466" s="22">
        <v>2250.3200000000002</v>
      </c>
      <c r="Q466" s="22">
        <v>2250.3200000000002</v>
      </c>
      <c r="R466" s="22">
        <f t="shared" si="97"/>
        <v>2248069.6800000002</v>
      </c>
      <c r="S466" s="22" t="e">
        <f>#REF!-P466</f>
        <v>#REF!</v>
      </c>
      <c r="T466" s="22" t="e">
        <f>#REF!-Q466</f>
        <v>#REF!</v>
      </c>
      <c r="U466" s="18" t="str">
        <f t="shared" si="79"/>
        <v>03 2 02 00000000</v>
      </c>
    </row>
    <row r="467" spans="1:21" s="17" customFormat="1" ht="26.4">
      <c r="A467" s="15"/>
      <c r="B467" s="133" t="s">
        <v>391</v>
      </c>
      <c r="C467" s="134" t="s">
        <v>372</v>
      </c>
      <c r="D467" s="135" t="s">
        <v>317</v>
      </c>
      <c r="E467" s="135" t="s">
        <v>14</v>
      </c>
      <c r="F467" s="135" t="s">
        <v>392</v>
      </c>
      <c r="G467" s="135" t="s">
        <v>10</v>
      </c>
      <c r="H467" s="136">
        <f t="shared" si="94"/>
        <v>2250320</v>
      </c>
      <c r="I467" s="105">
        <f t="shared" si="95"/>
        <v>2250320</v>
      </c>
      <c r="J467" s="16">
        <f t="shared" si="96"/>
        <v>0</v>
      </c>
      <c r="K467" s="22">
        <v>2250.3200000000002</v>
      </c>
      <c r="O467" s="22">
        <v>2250.3200000000002</v>
      </c>
      <c r="P467" s="22">
        <v>2250.3200000000002</v>
      </c>
      <c r="Q467" s="22">
        <v>2250.3200000000002</v>
      </c>
      <c r="R467" s="22">
        <f t="shared" si="97"/>
        <v>2248069.6800000002</v>
      </c>
      <c r="S467" s="22" t="e">
        <f>#REF!-P467</f>
        <v>#REF!</v>
      </c>
      <c r="T467" s="22" t="e">
        <f>#REF!-Q467</f>
        <v>#REF!</v>
      </c>
      <c r="U467" s="18" t="str">
        <f t="shared" si="79"/>
        <v>03 2 02 80240000</v>
      </c>
    </row>
    <row r="468" spans="1:21" s="17" customFormat="1" ht="39.6">
      <c r="A468" s="15"/>
      <c r="B468" s="139" t="s">
        <v>203</v>
      </c>
      <c r="C468" s="134" t="s">
        <v>372</v>
      </c>
      <c r="D468" s="135" t="s">
        <v>317</v>
      </c>
      <c r="E468" s="135" t="s">
        <v>14</v>
      </c>
      <c r="F468" s="135" t="s">
        <v>392</v>
      </c>
      <c r="G468" s="135" t="s">
        <v>204</v>
      </c>
      <c r="H468" s="136">
        <f>H469</f>
        <v>2250320</v>
      </c>
      <c r="I468" s="105">
        <f t="shared" si="95"/>
        <v>2250320</v>
      </c>
      <c r="J468" s="16">
        <f t="shared" si="96"/>
        <v>0</v>
      </c>
      <c r="K468" s="22">
        <v>2250.3200000000002</v>
      </c>
      <c r="O468" s="22">
        <v>2250.3200000000002</v>
      </c>
      <c r="P468" s="22">
        <v>2250.3200000000002</v>
      </c>
      <c r="Q468" s="22">
        <v>2250.3200000000002</v>
      </c>
      <c r="R468" s="22">
        <f t="shared" si="97"/>
        <v>2248069.6800000002</v>
      </c>
      <c r="S468" s="22" t="e">
        <f>#REF!-P468</f>
        <v>#REF!</v>
      </c>
      <c r="T468" s="22" t="e">
        <f>#REF!-Q468</f>
        <v>#REF!</v>
      </c>
      <c r="U468" s="18" t="str">
        <f t="shared" si="79"/>
        <v>03 2 02 80240810</v>
      </c>
    </row>
    <row r="469" spans="1:21" s="17" customFormat="1" ht="52.8">
      <c r="A469" s="15"/>
      <c r="B469" s="133" t="s">
        <v>205</v>
      </c>
      <c r="C469" s="134" t="s">
        <v>372</v>
      </c>
      <c r="D469" s="135" t="s">
        <v>317</v>
      </c>
      <c r="E469" s="135" t="s">
        <v>14</v>
      </c>
      <c r="F469" s="135" t="s">
        <v>392</v>
      </c>
      <c r="G469" s="135" t="s">
        <v>206</v>
      </c>
      <c r="H469" s="136">
        <v>2250320</v>
      </c>
      <c r="I469" s="105"/>
      <c r="J469" s="16"/>
      <c r="K469" s="22"/>
      <c r="O469" s="22"/>
      <c r="P469" s="22"/>
      <c r="Q469" s="22"/>
      <c r="R469" s="22"/>
      <c r="S469" s="22"/>
      <c r="T469" s="22"/>
      <c r="U469" s="18" t="str">
        <f t="shared" si="79"/>
        <v>03 2 02 80240811</v>
      </c>
    </row>
    <row r="470" spans="1:21" s="17" customFormat="1" ht="15.6">
      <c r="A470" s="15"/>
      <c r="B470" s="139"/>
      <c r="C470" s="134"/>
      <c r="D470" s="135"/>
      <c r="E470" s="135"/>
      <c r="F470" s="135"/>
      <c r="G470" s="135"/>
      <c r="H470" s="136"/>
      <c r="I470" s="105">
        <f t="shared" ref="I470:I478" si="98">ROUND(K470*1000,2)</f>
        <v>0</v>
      </c>
      <c r="J470" s="16">
        <f t="shared" ref="J470:J478" si="99">H470-I470</f>
        <v>0</v>
      </c>
      <c r="K470" s="22"/>
      <c r="O470" s="22"/>
      <c r="P470" s="22"/>
      <c r="Q470" s="22"/>
      <c r="R470" s="22">
        <f t="shared" ref="R470:R478" si="100">H470-O470</f>
        <v>0</v>
      </c>
      <c r="S470" s="22" t="e">
        <f>#REF!-P470</f>
        <v>#REF!</v>
      </c>
      <c r="T470" s="22" t="e">
        <f>#REF!-Q470</f>
        <v>#REF!</v>
      </c>
      <c r="U470" s="18" t="str">
        <f t="shared" si="79"/>
        <v/>
      </c>
    </row>
    <row r="471" spans="1:21" s="18" customFormat="1" ht="15.6">
      <c r="A471" s="15"/>
      <c r="B471" s="123" t="s">
        <v>393</v>
      </c>
      <c r="C471" s="124" t="s">
        <v>394</v>
      </c>
      <c r="D471" s="125" t="s">
        <v>8</v>
      </c>
      <c r="E471" s="125" t="s">
        <v>8</v>
      </c>
      <c r="F471" s="125" t="s">
        <v>9</v>
      </c>
      <c r="G471" s="125" t="s">
        <v>10</v>
      </c>
      <c r="H471" s="78">
        <f>H472+H685</f>
        <v>3591355820</v>
      </c>
      <c r="I471" s="107">
        <f t="shared" si="98"/>
        <v>3591355820</v>
      </c>
      <c r="J471" s="16">
        <f t="shared" si="99"/>
        <v>0</v>
      </c>
      <c r="K471" s="28">
        <v>3591355.8200000003</v>
      </c>
      <c r="O471" s="28">
        <v>3591355.8200000003</v>
      </c>
      <c r="P471" s="28">
        <v>3544735.11</v>
      </c>
      <c r="Q471" s="28">
        <v>3539794.3999999994</v>
      </c>
      <c r="R471" s="28">
        <f t="shared" si="100"/>
        <v>3587764464.1799998</v>
      </c>
      <c r="S471" s="28" t="e">
        <f>#REF!-P471</f>
        <v>#REF!</v>
      </c>
      <c r="T471" s="28" t="e">
        <f>#REF!-Q471</f>
        <v>#REF!</v>
      </c>
      <c r="U471" s="18" t="str">
        <f t="shared" si="79"/>
        <v>00 0 00 00000000</v>
      </c>
    </row>
    <row r="472" spans="1:21" s="18" customFormat="1" ht="15.6">
      <c r="A472" s="15"/>
      <c r="B472" s="126" t="s">
        <v>228</v>
      </c>
      <c r="C472" s="127" t="s">
        <v>394</v>
      </c>
      <c r="D472" s="128" t="s">
        <v>229</v>
      </c>
      <c r="E472" s="128" t="s">
        <v>8</v>
      </c>
      <c r="F472" s="128" t="s">
        <v>9</v>
      </c>
      <c r="G472" s="128" t="s">
        <v>10</v>
      </c>
      <c r="H472" s="77">
        <f>H473+H514+H618+H634+H581</f>
        <v>3460800930</v>
      </c>
      <c r="I472" s="79">
        <f t="shared" si="98"/>
        <v>3460800930</v>
      </c>
      <c r="J472" s="16">
        <f t="shared" si="99"/>
        <v>0</v>
      </c>
      <c r="K472" s="19">
        <v>3460800.93</v>
      </c>
      <c r="O472" s="19">
        <v>3460800.93</v>
      </c>
      <c r="P472" s="19">
        <v>3414180.2199999997</v>
      </c>
      <c r="Q472" s="19">
        <v>3409239.5099999993</v>
      </c>
      <c r="R472" s="19">
        <f t="shared" si="100"/>
        <v>3457340129.0700002</v>
      </c>
      <c r="S472" s="19" t="e">
        <f>#REF!-P472</f>
        <v>#REF!</v>
      </c>
      <c r="T472" s="19" t="e">
        <f>#REF!-Q472</f>
        <v>#REF!</v>
      </c>
      <c r="U472" s="18" t="str">
        <f t="shared" si="79"/>
        <v>00 0 00 00000000</v>
      </c>
    </row>
    <row r="473" spans="1:21" s="18" customFormat="1" ht="15.6">
      <c r="A473" s="15"/>
      <c r="B473" s="129" t="s">
        <v>395</v>
      </c>
      <c r="C473" s="130" t="s">
        <v>394</v>
      </c>
      <c r="D473" s="131" t="s">
        <v>229</v>
      </c>
      <c r="E473" s="131" t="s">
        <v>12</v>
      </c>
      <c r="F473" s="131" t="s">
        <v>9</v>
      </c>
      <c r="G473" s="131" t="s">
        <v>10</v>
      </c>
      <c r="H473" s="132">
        <f>H474+H500+H508+H494</f>
        <v>1467483430</v>
      </c>
      <c r="I473" s="104">
        <f t="shared" si="98"/>
        <v>1467483430</v>
      </c>
      <c r="J473" s="16">
        <f t="shared" si="99"/>
        <v>0</v>
      </c>
      <c r="K473" s="20">
        <v>1467483.43</v>
      </c>
      <c r="O473" s="20">
        <v>1467483.43</v>
      </c>
      <c r="P473" s="20">
        <v>1477974.55</v>
      </c>
      <c r="Q473" s="20">
        <v>1470182.6999999997</v>
      </c>
      <c r="R473" s="20">
        <f t="shared" si="100"/>
        <v>1466015946.5699999</v>
      </c>
      <c r="S473" s="20" t="e">
        <f>#REF!-P473</f>
        <v>#REF!</v>
      </c>
      <c r="T473" s="20" t="e">
        <f>#REF!-Q473</f>
        <v>#REF!</v>
      </c>
      <c r="U473" s="18" t="str">
        <f t="shared" si="79"/>
        <v>00 0 00 00000000</v>
      </c>
    </row>
    <row r="474" spans="1:21" s="18" customFormat="1" ht="26.4">
      <c r="A474" s="15"/>
      <c r="B474" s="143" t="s">
        <v>396</v>
      </c>
      <c r="C474" s="134" t="s">
        <v>394</v>
      </c>
      <c r="D474" s="135" t="s">
        <v>229</v>
      </c>
      <c r="E474" s="135" t="s">
        <v>12</v>
      </c>
      <c r="F474" s="135" t="s">
        <v>397</v>
      </c>
      <c r="G474" s="135" t="s">
        <v>10</v>
      </c>
      <c r="H474" s="136">
        <f>H475</f>
        <v>1457551920</v>
      </c>
      <c r="I474" s="105">
        <f t="shared" si="98"/>
        <v>1457551920</v>
      </c>
      <c r="J474" s="16">
        <f t="shared" si="99"/>
        <v>0</v>
      </c>
      <c r="K474" s="22">
        <v>1457551.92</v>
      </c>
      <c r="O474" s="22">
        <v>1457551.92</v>
      </c>
      <c r="P474" s="22">
        <v>1451343.04</v>
      </c>
      <c r="Q474" s="22">
        <v>1463801.1899999997</v>
      </c>
      <c r="R474" s="22">
        <f t="shared" si="100"/>
        <v>1456094368.0799999</v>
      </c>
      <c r="S474" s="22" t="e">
        <f>#REF!-P474</f>
        <v>#REF!</v>
      </c>
      <c r="T474" s="22" t="e">
        <f>#REF!-Q474</f>
        <v>#REF!</v>
      </c>
      <c r="U474" s="18" t="str">
        <f t="shared" ref="U474:U570" si="101">CONCATENATE(F474,G474)</f>
        <v>01 0 00 00000000</v>
      </c>
    </row>
    <row r="475" spans="1:21" s="18" customFormat="1" ht="26.4">
      <c r="A475" s="15"/>
      <c r="B475" s="143" t="s">
        <v>398</v>
      </c>
      <c r="C475" s="134" t="s">
        <v>394</v>
      </c>
      <c r="D475" s="135" t="s">
        <v>229</v>
      </c>
      <c r="E475" s="135" t="s">
        <v>12</v>
      </c>
      <c r="F475" s="135" t="s">
        <v>399</v>
      </c>
      <c r="G475" s="135" t="s">
        <v>10</v>
      </c>
      <c r="H475" s="136">
        <f>H476+H490</f>
        <v>1457551920</v>
      </c>
      <c r="I475" s="105">
        <f t="shared" si="98"/>
        <v>1457551920</v>
      </c>
      <c r="J475" s="16">
        <f t="shared" si="99"/>
        <v>0</v>
      </c>
      <c r="K475" s="22">
        <v>1457551.92</v>
      </c>
      <c r="O475" s="22">
        <v>1457551.92</v>
      </c>
      <c r="P475" s="22">
        <v>1451343.04</v>
      </c>
      <c r="Q475" s="22">
        <v>1463801.1899999997</v>
      </c>
      <c r="R475" s="22">
        <f t="shared" si="100"/>
        <v>1456094368.0799999</v>
      </c>
      <c r="S475" s="22" t="e">
        <f>#REF!-P475</f>
        <v>#REF!</v>
      </c>
      <c r="T475" s="22" t="e">
        <f>#REF!-Q475</f>
        <v>#REF!</v>
      </c>
      <c r="U475" s="18" t="str">
        <f t="shared" si="101"/>
        <v>01 1 00 00000000</v>
      </c>
    </row>
    <row r="476" spans="1:21" s="18" customFormat="1" ht="26.4">
      <c r="A476" s="15"/>
      <c r="B476" s="143" t="s">
        <v>400</v>
      </c>
      <c r="C476" s="134" t="s">
        <v>394</v>
      </c>
      <c r="D476" s="135" t="s">
        <v>229</v>
      </c>
      <c r="E476" s="135" t="s">
        <v>12</v>
      </c>
      <c r="F476" s="135" t="s">
        <v>401</v>
      </c>
      <c r="G476" s="135" t="s">
        <v>10</v>
      </c>
      <c r="H476" s="136">
        <f>H477+H483</f>
        <v>1425828230</v>
      </c>
      <c r="I476" s="105">
        <f t="shared" si="98"/>
        <v>1425828230</v>
      </c>
      <c r="J476" s="16">
        <f t="shared" si="99"/>
        <v>0</v>
      </c>
      <c r="K476" s="22">
        <v>1425828.23</v>
      </c>
      <c r="O476" s="22">
        <v>1425828.23</v>
      </c>
      <c r="P476" s="22">
        <v>1437812.3800000001</v>
      </c>
      <c r="Q476" s="22">
        <v>1450270.5299999998</v>
      </c>
      <c r="R476" s="22">
        <f t="shared" si="100"/>
        <v>1424402401.77</v>
      </c>
      <c r="S476" s="22" t="e">
        <f>#REF!-P476</f>
        <v>#REF!</v>
      </c>
      <c r="T476" s="22" t="e">
        <f>#REF!-Q476</f>
        <v>#REF!</v>
      </c>
      <c r="U476" s="18" t="str">
        <f t="shared" si="101"/>
        <v>01 1 01 00000000</v>
      </c>
    </row>
    <row r="477" spans="1:21" s="18" customFormat="1" ht="26.4">
      <c r="A477" s="15"/>
      <c r="B477" s="143" t="s">
        <v>137</v>
      </c>
      <c r="C477" s="134" t="s">
        <v>394</v>
      </c>
      <c r="D477" s="135" t="s">
        <v>229</v>
      </c>
      <c r="E477" s="135" t="s">
        <v>12</v>
      </c>
      <c r="F477" s="135" t="s">
        <v>402</v>
      </c>
      <c r="G477" s="135" t="s">
        <v>10</v>
      </c>
      <c r="H477" s="136">
        <f>H478+H481</f>
        <v>690348790</v>
      </c>
      <c r="I477" s="105">
        <f t="shared" si="98"/>
        <v>690348790</v>
      </c>
      <c r="J477" s="16">
        <f t="shared" si="99"/>
        <v>0</v>
      </c>
      <c r="K477" s="22">
        <v>690348.79</v>
      </c>
      <c r="O477" s="22">
        <v>690348.79</v>
      </c>
      <c r="P477" s="22">
        <v>690348.79</v>
      </c>
      <c r="Q477" s="22">
        <v>690348.79</v>
      </c>
      <c r="R477" s="22">
        <f t="shared" si="100"/>
        <v>689658441.21000004</v>
      </c>
      <c r="S477" s="22" t="e">
        <f>#REF!-P477</f>
        <v>#REF!</v>
      </c>
      <c r="T477" s="22" t="e">
        <f>#REF!-Q477</f>
        <v>#REF!</v>
      </c>
      <c r="U477" s="18" t="str">
        <f t="shared" si="101"/>
        <v>01 1 01 11010000</v>
      </c>
    </row>
    <row r="478" spans="1:21" s="18" customFormat="1" ht="15.6">
      <c r="A478" s="15"/>
      <c r="B478" s="143" t="s">
        <v>403</v>
      </c>
      <c r="C478" s="134" t="s">
        <v>394</v>
      </c>
      <c r="D478" s="135" t="s">
        <v>229</v>
      </c>
      <c r="E478" s="135" t="s">
        <v>12</v>
      </c>
      <c r="F478" s="135" t="s">
        <v>402</v>
      </c>
      <c r="G478" s="135" t="s">
        <v>404</v>
      </c>
      <c r="H478" s="136">
        <f>SUM(H479:H480)</f>
        <v>660072980</v>
      </c>
      <c r="I478" s="105">
        <f t="shared" si="98"/>
        <v>660072980</v>
      </c>
      <c r="J478" s="16">
        <f t="shared" si="99"/>
        <v>0</v>
      </c>
      <c r="K478" s="22">
        <v>660072.98</v>
      </c>
      <c r="O478" s="22">
        <v>660072.98</v>
      </c>
      <c r="P478" s="22">
        <v>660072.98</v>
      </c>
      <c r="Q478" s="22">
        <v>660072.98</v>
      </c>
      <c r="R478" s="22">
        <f t="shared" si="100"/>
        <v>659412907.01999998</v>
      </c>
      <c r="S478" s="22" t="e">
        <f>#REF!-P478</f>
        <v>#REF!</v>
      </c>
      <c r="T478" s="22" t="e">
        <f>#REF!-Q478</f>
        <v>#REF!</v>
      </c>
      <c r="U478" s="18" t="str">
        <f t="shared" si="101"/>
        <v>01 1 01 11010610</v>
      </c>
    </row>
    <row r="479" spans="1:21" s="27" customFormat="1" ht="52.8">
      <c r="A479" s="23"/>
      <c r="B479" s="137" t="s">
        <v>405</v>
      </c>
      <c r="C479" s="134" t="s">
        <v>394</v>
      </c>
      <c r="D479" s="135" t="s">
        <v>229</v>
      </c>
      <c r="E479" s="135" t="s">
        <v>12</v>
      </c>
      <c r="F479" s="135" t="s">
        <v>402</v>
      </c>
      <c r="G479" s="135" t="s">
        <v>406</v>
      </c>
      <c r="H479" s="136">
        <v>656711380</v>
      </c>
      <c r="I479" s="106"/>
      <c r="J479" s="25"/>
      <c r="K479" s="24"/>
      <c r="O479" s="24"/>
      <c r="P479" s="24"/>
      <c r="Q479" s="24"/>
      <c r="R479" s="24"/>
      <c r="S479" s="24"/>
      <c r="T479" s="24"/>
    </row>
    <row r="480" spans="1:21" s="27" customFormat="1" ht="15.6">
      <c r="A480" s="23"/>
      <c r="B480" s="137" t="s">
        <v>407</v>
      </c>
      <c r="C480" s="134" t="s">
        <v>394</v>
      </c>
      <c r="D480" s="135" t="s">
        <v>229</v>
      </c>
      <c r="E480" s="135" t="s">
        <v>12</v>
      </c>
      <c r="F480" s="135" t="s">
        <v>402</v>
      </c>
      <c r="G480" s="135" t="s">
        <v>408</v>
      </c>
      <c r="H480" s="136">
        <v>3361600</v>
      </c>
      <c r="I480" s="106"/>
      <c r="J480" s="25"/>
      <c r="K480" s="24"/>
      <c r="O480" s="24"/>
      <c r="P480" s="24"/>
      <c r="Q480" s="24"/>
      <c r="R480" s="24"/>
      <c r="S480" s="24"/>
      <c r="T480" s="24"/>
    </row>
    <row r="481" spans="1:21" s="18" customFormat="1" ht="15.6">
      <c r="A481" s="15"/>
      <c r="B481" s="143" t="s">
        <v>409</v>
      </c>
      <c r="C481" s="134" t="s">
        <v>394</v>
      </c>
      <c r="D481" s="135" t="s">
        <v>229</v>
      </c>
      <c r="E481" s="135" t="s">
        <v>12</v>
      </c>
      <c r="F481" s="135" t="s">
        <v>402</v>
      </c>
      <c r="G481" s="135" t="s">
        <v>410</v>
      </c>
      <c r="H481" s="136">
        <f>H482</f>
        <v>30275810</v>
      </c>
      <c r="I481" s="105">
        <f>ROUND(K481*1000,2)</f>
        <v>30275810</v>
      </c>
      <c r="J481" s="16">
        <f>H481-I481</f>
        <v>0</v>
      </c>
      <c r="K481" s="22">
        <v>30275.81</v>
      </c>
      <c r="O481" s="22">
        <v>30275.81</v>
      </c>
      <c r="P481" s="22">
        <v>30275.81</v>
      </c>
      <c r="Q481" s="22">
        <v>30275.81</v>
      </c>
      <c r="R481" s="22">
        <f>H481-O481</f>
        <v>30245534.190000001</v>
      </c>
      <c r="S481" s="22" t="e">
        <f>#REF!-P481</f>
        <v>#REF!</v>
      </c>
      <c r="T481" s="22" t="e">
        <f>#REF!-Q481</f>
        <v>#REF!</v>
      </c>
      <c r="U481" s="18" t="str">
        <f t="shared" si="101"/>
        <v>01 1 01 11010620</v>
      </c>
    </row>
    <row r="482" spans="1:21" s="27" customFormat="1" ht="52.8">
      <c r="A482" s="23"/>
      <c r="B482" s="137" t="s">
        <v>411</v>
      </c>
      <c r="C482" s="134" t="s">
        <v>394</v>
      </c>
      <c r="D482" s="135" t="s">
        <v>229</v>
      </c>
      <c r="E482" s="135" t="s">
        <v>12</v>
      </c>
      <c r="F482" s="135" t="s">
        <v>402</v>
      </c>
      <c r="G482" s="135" t="s">
        <v>412</v>
      </c>
      <c r="H482" s="136">
        <v>30275810</v>
      </c>
      <c r="I482" s="106"/>
      <c r="J482" s="25"/>
      <c r="K482" s="24"/>
      <c r="O482" s="24"/>
      <c r="P482" s="24"/>
      <c r="Q482" s="24"/>
      <c r="R482" s="24"/>
      <c r="S482" s="24"/>
      <c r="T482" s="24"/>
    </row>
    <row r="483" spans="1:21" s="18" customFormat="1" ht="79.2">
      <c r="A483" s="15" t="s">
        <v>81</v>
      </c>
      <c r="B483" s="133" t="s">
        <v>413</v>
      </c>
      <c r="C483" s="134" t="s">
        <v>394</v>
      </c>
      <c r="D483" s="135" t="s">
        <v>229</v>
      </c>
      <c r="E483" s="135" t="s">
        <v>12</v>
      </c>
      <c r="F483" s="135" t="s">
        <v>414</v>
      </c>
      <c r="G483" s="135" t="s">
        <v>10</v>
      </c>
      <c r="H483" s="136">
        <f>H484+H486+H488</f>
        <v>735479440</v>
      </c>
      <c r="I483" s="105">
        <f>ROUND(K483*1000,2)</f>
        <v>735479440</v>
      </c>
      <c r="J483" s="16">
        <f>H483-I483</f>
        <v>0</v>
      </c>
      <c r="K483" s="22">
        <v>735479.44</v>
      </c>
      <c r="O483" s="22">
        <v>735479.44</v>
      </c>
      <c r="P483" s="22">
        <v>747463.59000000008</v>
      </c>
      <c r="Q483" s="22">
        <v>759921.73999999987</v>
      </c>
      <c r="R483" s="22">
        <f>H483-O483</f>
        <v>734743960.55999994</v>
      </c>
      <c r="S483" s="22" t="e">
        <f>#REF!-P483</f>
        <v>#REF!</v>
      </c>
      <c r="T483" s="22" t="e">
        <f>#REF!-Q483</f>
        <v>#REF!</v>
      </c>
      <c r="U483" s="18" t="str">
        <f t="shared" si="101"/>
        <v>01 1 01 77170000</v>
      </c>
    </row>
    <row r="484" spans="1:21" s="18" customFormat="1" ht="15.6">
      <c r="A484" s="15"/>
      <c r="B484" s="143" t="s">
        <v>403</v>
      </c>
      <c r="C484" s="134" t="s">
        <v>394</v>
      </c>
      <c r="D484" s="135" t="s">
        <v>229</v>
      </c>
      <c r="E484" s="135" t="s">
        <v>12</v>
      </c>
      <c r="F484" s="135" t="s">
        <v>414</v>
      </c>
      <c r="G484" s="135" t="s">
        <v>404</v>
      </c>
      <c r="H484" s="136">
        <f>H485</f>
        <v>697969320</v>
      </c>
      <c r="I484" s="105">
        <f>ROUND(K484*1000,2)</f>
        <v>697969320</v>
      </c>
      <c r="J484" s="16">
        <f>H484-I484</f>
        <v>0</v>
      </c>
      <c r="K484" s="22">
        <v>697969.32</v>
      </c>
      <c r="O484" s="22">
        <v>697969.32</v>
      </c>
      <c r="P484" s="22">
        <v>709342.29</v>
      </c>
      <c r="Q484" s="22">
        <v>721037.94</v>
      </c>
      <c r="R484" s="22">
        <f>H484-O484</f>
        <v>697271350.67999995</v>
      </c>
      <c r="S484" s="22" t="e">
        <f>#REF!-P484</f>
        <v>#REF!</v>
      </c>
      <c r="T484" s="22" t="e">
        <f>#REF!-Q484</f>
        <v>#REF!</v>
      </c>
      <c r="U484" s="18" t="str">
        <f t="shared" si="101"/>
        <v>01 1 01 77170610</v>
      </c>
    </row>
    <row r="485" spans="1:21" s="27" customFormat="1" ht="52.8">
      <c r="A485" s="23"/>
      <c r="B485" s="137" t="s">
        <v>405</v>
      </c>
      <c r="C485" s="134" t="s">
        <v>394</v>
      </c>
      <c r="D485" s="135" t="s">
        <v>229</v>
      </c>
      <c r="E485" s="135" t="s">
        <v>12</v>
      </c>
      <c r="F485" s="135" t="s">
        <v>414</v>
      </c>
      <c r="G485" s="135" t="s">
        <v>406</v>
      </c>
      <c r="H485" s="136">
        <v>697969320</v>
      </c>
      <c r="I485" s="106"/>
      <c r="J485" s="25"/>
      <c r="K485" s="24"/>
      <c r="O485" s="24"/>
      <c r="P485" s="24"/>
      <c r="Q485" s="24"/>
      <c r="R485" s="24"/>
      <c r="S485" s="24"/>
      <c r="T485" s="24"/>
    </row>
    <row r="486" spans="1:21" s="18" customFormat="1" ht="15.6">
      <c r="A486" s="15"/>
      <c r="B486" s="143" t="s">
        <v>409</v>
      </c>
      <c r="C486" s="134" t="s">
        <v>394</v>
      </c>
      <c r="D486" s="135" t="s">
        <v>229</v>
      </c>
      <c r="E486" s="135" t="s">
        <v>12</v>
      </c>
      <c r="F486" s="135" t="s">
        <v>414</v>
      </c>
      <c r="G486" s="135" t="s">
        <v>410</v>
      </c>
      <c r="H486" s="136">
        <f>H487</f>
        <v>32582500</v>
      </c>
      <c r="I486" s="105">
        <f>ROUND(K486*1000,2)</f>
        <v>32582500</v>
      </c>
      <c r="J486" s="16">
        <f>H486-I486</f>
        <v>0</v>
      </c>
      <c r="K486" s="22">
        <v>32582.5</v>
      </c>
      <c r="O486" s="22">
        <v>32582.5</v>
      </c>
      <c r="P486" s="22">
        <v>33113.4</v>
      </c>
      <c r="Q486" s="22">
        <v>33775.699999999997</v>
      </c>
      <c r="R486" s="22">
        <f>H486-O486</f>
        <v>32549917.5</v>
      </c>
      <c r="S486" s="22" t="e">
        <f>#REF!-P486</f>
        <v>#REF!</v>
      </c>
      <c r="T486" s="22" t="e">
        <f>#REF!-Q486</f>
        <v>#REF!</v>
      </c>
      <c r="U486" s="18" t="str">
        <f t="shared" si="101"/>
        <v>01 1 01 77170620</v>
      </c>
    </row>
    <row r="487" spans="1:21" s="27" customFormat="1" ht="52.8">
      <c r="A487" s="23"/>
      <c r="B487" s="137" t="s">
        <v>411</v>
      </c>
      <c r="C487" s="134" t="s">
        <v>394</v>
      </c>
      <c r="D487" s="135" t="s">
        <v>229</v>
      </c>
      <c r="E487" s="135" t="s">
        <v>12</v>
      </c>
      <c r="F487" s="135" t="s">
        <v>414</v>
      </c>
      <c r="G487" s="135" t="s">
        <v>412</v>
      </c>
      <c r="H487" s="136">
        <v>32582500</v>
      </c>
      <c r="I487" s="106"/>
      <c r="J487" s="25"/>
      <c r="K487" s="24"/>
      <c r="O487" s="24"/>
      <c r="P487" s="24"/>
      <c r="Q487" s="24"/>
      <c r="R487" s="24"/>
      <c r="S487" s="24"/>
      <c r="T487" s="24"/>
    </row>
    <row r="488" spans="1:21" s="18" customFormat="1" ht="26.4">
      <c r="A488" s="15"/>
      <c r="B488" s="133" t="s">
        <v>183</v>
      </c>
      <c r="C488" s="134" t="s">
        <v>394</v>
      </c>
      <c r="D488" s="135" t="s">
        <v>229</v>
      </c>
      <c r="E488" s="135" t="s">
        <v>12</v>
      </c>
      <c r="F488" s="135" t="s">
        <v>414</v>
      </c>
      <c r="G488" s="135" t="s">
        <v>184</v>
      </c>
      <c r="H488" s="136">
        <f>H489</f>
        <v>4927620</v>
      </c>
      <c r="I488" s="105">
        <f>ROUND(K488*1000,2)</f>
        <v>4927620</v>
      </c>
      <c r="J488" s="16">
        <f>H488-I488</f>
        <v>0</v>
      </c>
      <c r="K488" s="22">
        <v>4927.62</v>
      </c>
      <c r="O488" s="22">
        <v>4927.62</v>
      </c>
      <c r="P488" s="22">
        <v>5007.8999999999996</v>
      </c>
      <c r="Q488" s="22">
        <v>5108.1000000000004</v>
      </c>
      <c r="R488" s="22">
        <f>H488-O488</f>
        <v>4922692.38</v>
      </c>
      <c r="S488" s="22" t="e">
        <f>#REF!-P488</f>
        <v>#REF!</v>
      </c>
      <c r="T488" s="22" t="e">
        <f>#REF!-Q488</f>
        <v>#REF!</v>
      </c>
      <c r="U488" s="18" t="str">
        <f t="shared" si="101"/>
        <v>01 1 01 77170630</v>
      </c>
    </row>
    <row r="489" spans="1:21" s="27" customFormat="1" ht="79.2">
      <c r="A489" s="23"/>
      <c r="B489" s="137" t="s">
        <v>415</v>
      </c>
      <c r="C489" s="134" t="s">
        <v>394</v>
      </c>
      <c r="D489" s="135" t="s">
        <v>229</v>
      </c>
      <c r="E489" s="135" t="s">
        <v>12</v>
      </c>
      <c r="F489" s="135" t="s">
        <v>414</v>
      </c>
      <c r="G489" s="135" t="s">
        <v>416</v>
      </c>
      <c r="H489" s="136">
        <v>4927620</v>
      </c>
      <c r="I489" s="106"/>
      <c r="J489" s="25"/>
      <c r="K489" s="24"/>
      <c r="O489" s="24"/>
      <c r="P489" s="24"/>
      <c r="Q489" s="24"/>
      <c r="R489" s="24"/>
      <c r="S489" s="24"/>
      <c r="T489" s="24"/>
    </row>
    <row r="490" spans="1:21" s="18" customFormat="1" ht="52.8">
      <c r="A490" s="15"/>
      <c r="B490" s="133" t="s">
        <v>417</v>
      </c>
      <c r="C490" s="134" t="s">
        <v>394</v>
      </c>
      <c r="D490" s="135" t="s">
        <v>229</v>
      </c>
      <c r="E490" s="135" t="s">
        <v>12</v>
      </c>
      <c r="F490" s="135" t="s">
        <v>418</v>
      </c>
      <c r="G490" s="135" t="s">
        <v>10</v>
      </c>
      <c r="H490" s="136">
        <f>H491</f>
        <v>31723690</v>
      </c>
      <c r="I490" s="105">
        <f>ROUND(K490*1000,2)</f>
        <v>31723690</v>
      </c>
      <c r="J490" s="16">
        <f>H490-I490</f>
        <v>0</v>
      </c>
      <c r="K490" s="22">
        <v>31723.69</v>
      </c>
      <c r="O490" s="22">
        <v>31723.69</v>
      </c>
      <c r="P490" s="22">
        <v>13530.66</v>
      </c>
      <c r="Q490" s="22">
        <v>13530.66</v>
      </c>
      <c r="R490" s="22">
        <f>H490-O490</f>
        <v>31691966.309999999</v>
      </c>
      <c r="S490" s="22" t="e">
        <f>#REF!-P490</f>
        <v>#REF!</v>
      </c>
      <c r="T490" s="22" t="e">
        <f>#REF!-Q490</f>
        <v>#REF!</v>
      </c>
      <c r="U490" s="18" t="str">
        <f t="shared" si="101"/>
        <v>01 1 06 00000000</v>
      </c>
    </row>
    <row r="491" spans="1:21" s="18" customFormat="1" ht="26.4">
      <c r="A491" s="15"/>
      <c r="B491" s="143" t="s">
        <v>137</v>
      </c>
      <c r="C491" s="134" t="s">
        <v>394</v>
      </c>
      <c r="D491" s="135" t="s">
        <v>229</v>
      </c>
      <c r="E491" s="135" t="s">
        <v>12</v>
      </c>
      <c r="F491" s="135" t="s">
        <v>419</v>
      </c>
      <c r="G491" s="135" t="s">
        <v>10</v>
      </c>
      <c r="H491" s="136">
        <f>H492</f>
        <v>31723690</v>
      </c>
      <c r="I491" s="105">
        <f>ROUND(K491*1000,2)</f>
        <v>31723690</v>
      </c>
      <c r="J491" s="16">
        <f>H491-I491</f>
        <v>0</v>
      </c>
      <c r="K491" s="22">
        <v>31723.69</v>
      </c>
      <c r="O491" s="22">
        <v>31723.69</v>
      </c>
      <c r="P491" s="22">
        <v>13530.66</v>
      </c>
      <c r="Q491" s="22">
        <v>13530.66</v>
      </c>
      <c r="R491" s="22">
        <f>H491-O491</f>
        <v>31691966.309999999</v>
      </c>
      <c r="S491" s="22" t="e">
        <f>#REF!-P491</f>
        <v>#REF!</v>
      </c>
      <c r="T491" s="22" t="e">
        <f>#REF!-Q491</f>
        <v>#REF!</v>
      </c>
      <c r="U491" s="18" t="str">
        <f t="shared" si="101"/>
        <v>01 1 06 11010000</v>
      </c>
    </row>
    <row r="492" spans="1:21" s="18" customFormat="1" ht="15.6">
      <c r="A492" s="15"/>
      <c r="B492" s="143" t="s">
        <v>403</v>
      </c>
      <c r="C492" s="134" t="s">
        <v>394</v>
      </c>
      <c r="D492" s="135" t="s">
        <v>229</v>
      </c>
      <c r="E492" s="135" t="s">
        <v>12</v>
      </c>
      <c r="F492" s="135" t="s">
        <v>419</v>
      </c>
      <c r="G492" s="135" t="s">
        <v>404</v>
      </c>
      <c r="H492" s="136">
        <f>H493</f>
        <v>31723690</v>
      </c>
      <c r="I492" s="105">
        <f>ROUND(K492*1000,2)</f>
        <v>31723690</v>
      </c>
      <c r="J492" s="16">
        <f>H492-I492</f>
        <v>0</v>
      </c>
      <c r="K492" s="22">
        <v>31723.69</v>
      </c>
      <c r="O492" s="22">
        <v>31723.69</v>
      </c>
      <c r="P492" s="22">
        <v>13530.66</v>
      </c>
      <c r="Q492" s="22">
        <v>13530.66</v>
      </c>
      <c r="R492" s="22">
        <f>H492-O492</f>
        <v>31691966.309999999</v>
      </c>
      <c r="S492" s="22" t="e">
        <f>#REF!-P492</f>
        <v>#REF!</v>
      </c>
      <c r="T492" s="22" t="e">
        <f>#REF!-Q492</f>
        <v>#REF!</v>
      </c>
      <c r="U492" s="18" t="str">
        <f t="shared" si="101"/>
        <v>01 1 06 11010610</v>
      </c>
    </row>
    <row r="493" spans="1:21" s="27" customFormat="1" ht="15.6">
      <c r="A493" s="23"/>
      <c r="B493" s="137" t="s">
        <v>407</v>
      </c>
      <c r="C493" s="134" t="s">
        <v>394</v>
      </c>
      <c r="D493" s="135" t="s">
        <v>229</v>
      </c>
      <c r="E493" s="135" t="s">
        <v>12</v>
      </c>
      <c r="F493" s="135" t="s">
        <v>419</v>
      </c>
      <c r="G493" s="135" t="s">
        <v>408</v>
      </c>
      <c r="H493" s="136">
        <v>31723690</v>
      </c>
      <c r="I493" s="106"/>
      <c r="J493" s="25"/>
      <c r="K493" s="24"/>
      <c r="O493" s="24"/>
      <c r="P493" s="24"/>
      <c r="Q493" s="24"/>
      <c r="R493" s="24"/>
      <c r="S493" s="24"/>
      <c r="T493" s="24"/>
    </row>
    <row r="494" spans="1:21" s="18" customFormat="1" ht="39.6">
      <c r="A494" s="15"/>
      <c r="B494" s="143" t="s">
        <v>147</v>
      </c>
      <c r="C494" s="134" t="s">
        <v>394</v>
      </c>
      <c r="D494" s="135" t="s">
        <v>229</v>
      </c>
      <c r="E494" s="135" t="s">
        <v>12</v>
      </c>
      <c r="F494" s="135" t="s">
        <v>148</v>
      </c>
      <c r="G494" s="135" t="s">
        <v>10</v>
      </c>
      <c r="H494" s="136">
        <f>H495</f>
        <v>3550000</v>
      </c>
      <c r="I494" s="105">
        <f>ROUND(K494*1000,2)</f>
        <v>3550000</v>
      </c>
      <c r="J494" s="16">
        <f>H494-I494</f>
        <v>0</v>
      </c>
      <c r="K494" s="22">
        <v>3550</v>
      </c>
      <c r="O494" s="22">
        <v>3550</v>
      </c>
      <c r="P494" s="22">
        <v>20250</v>
      </c>
      <c r="Q494" s="22">
        <v>0</v>
      </c>
      <c r="R494" s="22">
        <f>H494-O494</f>
        <v>3546450</v>
      </c>
      <c r="S494" s="22" t="e">
        <f>#REF!-P494</f>
        <v>#REF!</v>
      </c>
      <c r="T494" s="22" t="e">
        <f>#REF!-Q494</f>
        <v>#REF!</v>
      </c>
      <c r="U494" s="18" t="str">
        <f t="shared" si="101"/>
        <v>15 0 00 00000000</v>
      </c>
    </row>
    <row r="495" spans="1:21" s="18" customFormat="1" ht="15.6">
      <c r="A495" s="15"/>
      <c r="B495" s="143" t="s">
        <v>149</v>
      </c>
      <c r="C495" s="134" t="s">
        <v>394</v>
      </c>
      <c r="D495" s="135" t="s">
        <v>229</v>
      </c>
      <c r="E495" s="135" t="s">
        <v>12</v>
      </c>
      <c r="F495" s="135" t="s">
        <v>150</v>
      </c>
      <c r="G495" s="135" t="s">
        <v>10</v>
      </c>
      <c r="H495" s="136">
        <f>H496</f>
        <v>3550000</v>
      </c>
      <c r="I495" s="105">
        <f>ROUND(K495*1000,2)</f>
        <v>3550000</v>
      </c>
      <c r="J495" s="16">
        <f>H495-I495</f>
        <v>0</v>
      </c>
      <c r="K495" s="22">
        <v>3550</v>
      </c>
      <c r="O495" s="22">
        <v>3550</v>
      </c>
      <c r="P495" s="22">
        <v>20250</v>
      </c>
      <c r="Q495" s="22">
        <v>0</v>
      </c>
      <c r="R495" s="22">
        <f>H495-O495</f>
        <v>3546450</v>
      </c>
      <c r="S495" s="22" t="e">
        <f>#REF!-P495</f>
        <v>#REF!</v>
      </c>
      <c r="T495" s="22" t="e">
        <f>#REF!-Q495</f>
        <v>#REF!</v>
      </c>
      <c r="U495" s="18" t="str">
        <f t="shared" si="101"/>
        <v>15 1 00 00000000</v>
      </c>
    </row>
    <row r="496" spans="1:21" s="18" customFormat="1" ht="39.6">
      <c r="A496" s="15"/>
      <c r="B496" s="146" t="s">
        <v>273</v>
      </c>
      <c r="C496" s="134" t="s">
        <v>394</v>
      </c>
      <c r="D496" s="135" t="s">
        <v>229</v>
      </c>
      <c r="E496" s="135" t="s">
        <v>12</v>
      </c>
      <c r="F496" s="135" t="s">
        <v>274</v>
      </c>
      <c r="G496" s="135" t="s">
        <v>10</v>
      </c>
      <c r="H496" s="136">
        <f>H497</f>
        <v>3550000</v>
      </c>
      <c r="I496" s="105">
        <f>ROUND(K496*1000,2)</f>
        <v>3550000</v>
      </c>
      <c r="J496" s="16">
        <f>H496-I496</f>
        <v>0</v>
      </c>
      <c r="K496" s="22">
        <v>3550</v>
      </c>
      <c r="O496" s="22">
        <v>3550</v>
      </c>
      <c r="P496" s="22">
        <v>20250</v>
      </c>
      <c r="Q496" s="22">
        <v>0</v>
      </c>
      <c r="R496" s="22">
        <f>H496-O496</f>
        <v>3546450</v>
      </c>
      <c r="S496" s="22" t="e">
        <f>#REF!-P496</f>
        <v>#REF!</v>
      </c>
      <c r="T496" s="22" t="e">
        <f>#REF!-Q496</f>
        <v>#REF!</v>
      </c>
      <c r="U496" s="18" t="str">
        <f t="shared" si="101"/>
        <v>15 1 02 00000000</v>
      </c>
    </row>
    <row r="497" spans="1:21" s="18" customFormat="1" ht="39.6">
      <c r="A497" s="15"/>
      <c r="B497" s="143" t="s">
        <v>153</v>
      </c>
      <c r="C497" s="134" t="s">
        <v>394</v>
      </c>
      <c r="D497" s="135" t="s">
        <v>229</v>
      </c>
      <c r="E497" s="135" t="s">
        <v>12</v>
      </c>
      <c r="F497" s="135" t="s">
        <v>275</v>
      </c>
      <c r="G497" s="135" t="s">
        <v>10</v>
      </c>
      <c r="H497" s="136">
        <f>H498</f>
        <v>3550000</v>
      </c>
      <c r="I497" s="105">
        <f>ROUND(K497*1000,2)</f>
        <v>3550000</v>
      </c>
      <c r="J497" s="16">
        <f>H497-I497</f>
        <v>0</v>
      </c>
      <c r="K497" s="22">
        <v>3550</v>
      </c>
      <c r="O497" s="22">
        <v>3550</v>
      </c>
      <c r="P497" s="22">
        <v>20250</v>
      </c>
      <c r="Q497" s="22">
        <v>0</v>
      </c>
      <c r="R497" s="22">
        <f>H497-O497</f>
        <v>3546450</v>
      </c>
      <c r="S497" s="22" t="e">
        <f>#REF!-P497</f>
        <v>#REF!</v>
      </c>
      <c r="T497" s="22" t="e">
        <f>#REF!-Q497</f>
        <v>#REF!</v>
      </c>
      <c r="U497" s="18" t="str">
        <f t="shared" si="101"/>
        <v>15 1 02 20350000</v>
      </c>
    </row>
    <row r="498" spans="1:21" s="18" customFormat="1" ht="15.6">
      <c r="A498" s="15"/>
      <c r="B498" s="143" t="s">
        <v>403</v>
      </c>
      <c r="C498" s="134" t="s">
        <v>394</v>
      </c>
      <c r="D498" s="135" t="s">
        <v>229</v>
      </c>
      <c r="E498" s="135" t="s">
        <v>12</v>
      </c>
      <c r="F498" s="135" t="s">
        <v>275</v>
      </c>
      <c r="G498" s="135" t="s">
        <v>404</v>
      </c>
      <c r="H498" s="136">
        <f>H499</f>
        <v>3550000</v>
      </c>
      <c r="I498" s="105">
        <f>ROUND(K498*1000,2)</f>
        <v>3550000</v>
      </c>
      <c r="J498" s="16">
        <f>H498-I498</f>
        <v>0</v>
      </c>
      <c r="K498" s="22">
        <v>3550</v>
      </c>
      <c r="O498" s="22">
        <v>3550</v>
      </c>
      <c r="P498" s="22">
        <v>20250</v>
      </c>
      <c r="Q498" s="22">
        <v>0</v>
      </c>
      <c r="R498" s="22">
        <f>H498-O498</f>
        <v>3546450</v>
      </c>
      <c r="S498" s="22" t="e">
        <f>#REF!-P498</f>
        <v>#REF!</v>
      </c>
      <c r="T498" s="22" t="e">
        <f>#REF!-Q498</f>
        <v>#REF!</v>
      </c>
      <c r="U498" s="18" t="str">
        <f t="shared" si="101"/>
        <v>15 1 02 20350610</v>
      </c>
    </row>
    <row r="499" spans="1:21" s="27" customFormat="1" ht="15.6">
      <c r="A499" s="23"/>
      <c r="B499" s="137" t="s">
        <v>407</v>
      </c>
      <c r="C499" s="134" t="s">
        <v>394</v>
      </c>
      <c r="D499" s="135" t="s">
        <v>229</v>
      </c>
      <c r="E499" s="135" t="s">
        <v>12</v>
      </c>
      <c r="F499" s="135" t="s">
        <v>275</v>
      </c>
      <c r="G499" s="135" t="s">
        <v>408</v>
      </c>
      <c r="H499" s="136">
        <v>3550000</v>
      </c>
      <c r="I499" s="106"/>
      <c r="J499" s="25"/>
      <c r="K499" s="24"/>
      <c r="O499" s="24"/>
      <c r="P499" s="24"/>
      <c r="Q499" s="24"/>
      <c r="R499" s="24"/>
      <c r="S499" s="24"/>
      <c r="T499" s="24"/>
    </row>
    <row r="500" spans="1:21" s="18" customFormat="1" ht="66">
      <c r="A500" s="15"/>
      <c r="B500" s="133" t="s">
        <v>420</v>
      </c>
      <c r="C500" s="134" t="s">
        <v>394</v>
      </c>
      <c r="D500" s="135" t="s">
        <v>229</v>
      </c>
      <c r="E500" s="135" t="s">
        <v>12</v>
      </c>
      <c r="F500" s="135" t="s">
        <v>421</v>
      </c>
      <c r="G500" s="135" t="s">
        <v>10</v>
      </c>
      <c r="H500" s="136">
        <f t="shared" ref="H500:H502" si="102">H501</f>
        <v>3842640</v>
      </c>
      <c r="I500" s="105">
        <f>ROUND(K500*1000,2)</f>
        <v>3842640</v>
      </c>
      <c r="J500" s="16">
        <f>H500-I500</f>
        <v>0</v>
      </c>
      <c r="K500" s="22">
        <v>3842.64</v>
      </c>
      <c r="O500" s="22">
        <v>3842.64</v>
      </c>
      <c r="P500" s="22">
        <v>3842.64</v>
      </c>
      <c r="Q500" s="22">
        <v>3842.64</v>
      </c>
      <c r="R500" s="22">
        <f>H500-O500</f>
        <v>3838797.36</v>
      </c>
      <c r="S500" s="22" t="e">
        <f>#REF!-P500</f>
        <v>#REF!</v>
      </c>
      <c r="T500" s="22" t="e">
        <f>#REF!-Q500</f>
        <v>#REF!</v>
      </c>
      <c r="U500" s="18" t="str">
        <f t="shared" si="101"/>
        <v>16 0 00 00000000</v>
      </c>
    </row>
    <row r="501" spans="1:21" s="18" customFormat="1" ht="26.4">
      <c r="A501" s="15"/>
      <c r="B501" s="133" t="s">
        <v>422</v>
      </c>
      <c r="C501" s="134" t="s">
        <v>394</v>
      </c>
      <c r="D501" s="135" t="s">
        <v>229</v>
      </c>
      <c r="E501" s="135" t="s">
        <v>12</v>
      </c>
      <c r="F501" s="135" t="s">
        <v>423</v>
      </c>
      <c r="G501" s="135" t="s">
        <v>10</v>
      </c>
      <c r="H501" s="136">
        <f t="shared" si="102"/>
        <v>3842640</v>
      </c>
      <c r="I501" s="105">
        <f>ROUND(K501*1000,2)</f>
        <v>3842640</v>
      </c>
      <c r="J501" s="16">
        <f>H501-I501</f>
        <v>0</v>
      </c>
      <c r="K501" s="22">
        <v>3842.64</v>
      </c>
      <c r="O501" s="22">
        <v>3842.64</v>
      </c>
      <c r="P501" s="22">
        <v>3842.64</v>
      </c>
      <c r="Q501" s="22">
        <v>3842.64</v>
      </c>
      <c r="R501" s="22">
        <f>H501-O501</f>
        <v>3838797.36</v>
      </c>
      <c r="S501" s="22" t="e">
        <f>#REF!-P501</f>
        <v>#REF!</v>
      </c>
      <c r="T501" s="22" t="e">
        <f>#REF!-Q501</f>
        <v>#REF!</v>
      </c>
      <c r="U501" s="18" t="str">
        <f t="shared" si="101"/>
        <v>16 2 00 00000000</v>
      </c>
    </row>
    <row r="502" spans="1:21" s="18" customFormat="1" ht="39.6">
      <c r="A502" s="15"/>
      <c r="B502" s="133" t="s">
        <v>424</v>
      </c>
      <c r="C502" s="134" t="s">
        <v>394</v>
      </c>
      <c r="D502" s="135" t="s">
        <v>229</v>
      </c>
      <c r="E502" s="135" t="s">
        <v>12</v>
      </c>
      <c r="F502" s="135" t="s">
        <v>425</v>
      </c>
      <c r="G502" s="135" t="s">
        <v>10</v>
      </c>
      <c r="H502" s="136">
        <f t="shared" si="102"/>
        <v>3842640</v>
      </c>
      <c r="I502" s="105">
        <f>ROUND(K502*1000,2)</f>
        <v>3842640</v>
      </c>
      <c r="J502" s="16">
        <f>H502-I502</f>
        <v>0</v>
      </c>
      <c r="K502" s="22">
        <v>3842.64</v>
      </c>
      <c r="O502" s="22">
        <v>3842.64</v>
      </c>
      <c r="P502" s="22">
        <v>3842.64</v>
      </c>
      <c r="Q502" s="22">
        <v>3842.64</v>
      </c>
      <c r="R502" s="22">
        <f>H502-O502</f>
        <v>3838797.36</v>
      </c>
      <c r="S502" s="22" t="e">
        <f>#REF!-P502</f>
        <v>#REF!</v>
      </c>
      <c r="T502" s="22" t="e">
        <f>#REF!-Q502</f>
        <v>#REF!</v>
      </c>
      <c r="U502" s="18" t="str">
        <f t="shared" si="101"/>
        <v>16 2 02 00000000</v>
      </c>
    </row>
    <row r="503" spans="1:21" s="18" customFormat="1" ht="39.6">
      <c r="A503" s="15"/>
      <c r="B503" s="133" t="s">
        <v>426</v>
      </c>
      <c r="C503" s="134" t="s">
        <v>394</v>
      </c>
      <c r="D503" s="135" t="s">
        <v>229</v>
      </c>
      <c r="E503" s="135" t="s">
        <v>12</v>
      </c>
      <c r="F503" s="135" t="s">
        <v>427</v>
      </c>
      <c r="G503" s="135" t="s">
        <v>10</v>
      </c>
      <c r="H503" s="136">
        <f>H504+H506</f>
        <v>3842640</v>
      </c>
      <c r="I503" s="105">
        <f>ROUND(K503*1000,2)</f>
        <v>3842640</v>
      </c>
      <c r="J503" s="16">
        <f>H503-I503</f>
        <v>0</v>
      </c>
      <c r="K503" s="22">
        <v>3842.64</v>
      </c>
      <c r="O503" s="22">
        <v>3842.64</v>
      </c>
      <c r="P503" s="22">
        <v>3842.64</v>
      </c>
      <c r="Q503" s="22">
        <v>3842.64</v>
      </c>
      <c r="R503" s="22">
        <f>H503-O503</f>
        <v>3838797.36</v>
      </c>
      <c r="S503" s="22" t="e">
        <f>#REF!-P503</f>
        <v>#REF!</v>
      </c>
      <c r="T503" s="22" t="e">
        <f>#REF!-Q503</f>
        <v>#REF!</v>
      </c>
      <c r="U503" s="18" t="str">
        <f t="shared" si="101"/>
        <v>16 2 02 20550000</v>
      </c>
    </row>
    <row r="504" spans="1:21" s="18" customFormat="1" ht="15.6">
      <c r="A504" s="15"/>
      <c r="B504" s="143" t="s">
        <v>403</v>
      </c>
      <c r="C504" s="134" t="s">
        <v>394</v>
      </c>
      <c r="D504" s="135" t="s">
        <v>229</v>
      </c>
      <c r="E504" s="135" t="s">
        <v>12</v>
      </c>
      <c r="F504" s="135" t="s">
        <v>427</v>
      </c>
      <c r="G504" s="135" t="s">
        <v>404</v>
      </c>
      <c r="H504" s="136">
        <f>H505</f>
        <v>3744140</v>
      </c>
      <c r="I504" s="105">
        <f>ROUND(K504*1000,2)</f>
        <v>3744140</v>
      </c>
      <c r="J504" s="16">
        <f>H504-I504</f>
        <v>0</v>
      </c>
      <c r="K504" s="22">
        <v>3744.14</v>
      </c>
      <c r="O504" s="22">
        <v>3744.14</v>
      </c>
      <c r="P504" s="22">
        <v>3744.14</v>
      </c>
      <c r="Q504" s="22">
        <v>3744.14</v>
      </c>
      <c r="R504" s="22">
        <f>H504-O504</f>
        <v>3740395.86</v>
      </c>
      <c r="S504" s="22" t="e">
        <f>#REF!-P504</f>
        <v>#REF!</v>
      </c>
      <c r="T504" s="22" t="e">
        <f>#REF!-Q504</f>
        <v>#REF!</v>
      </c>
      <c r="U504" s="18" t="str">
        <f t="shared" si="101"/>
        <v>16 2 02 20550610</v>
      </c>
    </row>
    <row r="505" spans="1:21" s="27" customFormat="1" ht="15.6">
      <c r="A505" s="23"/>
      <c r="B505" s="137" t="s">
        <v>407</v>
      </c>
      <c r="C505" s="134" t="s">
        <v>394</v>
      </c>
      <c r="D505" s="135" t="s">
        <v>229</v>
      </c>
      <c r="E505" s="135" t="s">
        <v>12</v>
      </c>
      <c r="F505" s="135" t="s">
        <v>427</v>
      </c>
      <c r="G505" s="135" t="s">
        <v>408</v>
      </c>
      <c r="H505" s="136">
        <v>3744140</v>
      </c>
      <c r="I505" s="106"/>
      <c r="J505" s="25"/>
      <c r="K505" s="24"/>
      <c r="O505" s="24"/>
      <c r="P505" s="24"/>
      <c r="Q505" s="24"/>
      <c r="R505" s="24"/>
      <c r="S505" s="24"/>
      <c r="T505" s="24"/>
    </row>
    <row r="506" spans="1:21" s="18" customFormat="1" ht="15.6">
      <c r="A506" s="15"/>
      <c r="B506" s="143" t="s">
        <v>409</v>
      </c>
      <c r="C506" s="134" t="s">
        <v>394</v>
      </c>
      <c r="D506" s="135" t="s">
        <v>229</v>
      </c>
      <c r="E506" s="135" t="s">
        <v>12</v>
      </c>
      <c r="F506" s="135" t="s">
        <v>427</v>
      </c>
      <c r="G506" s="135" t="s">
        <v>410</v>
      </c>
      <c r="H506" s="136">
        <f>H507</f>
        <v>98500</v>
      </c>
      <c r="I506" s="105">
        <f>ROUND(K506*1000,2)</f>
        <v>98500</v>
      </c>
      <c r="J506" s="16">
        <f>H506-I506</f>
        <v>0</v>
      </c>
      <c r="K506" s="22">
        <v>98.5</v>
      </c>
      <c r="O506" s="22">
        <v>98.5</v>
      </c>
      <c r="P506" s="22">
        <v>98.5</v>
      </c>
      <c r="Q506" s="22">
        <v>98.5</v>
      </c>
      <c r="R506" s="22">
        <f>H506-O506</f>
        <v>98401.5</v>
      </c>
      <c r="S506" s="22" t="e">
        <f>#REF!-P506</f>
        <v>#REF!</v>
      </c>
      <c r="T506" s="22" t="e">
        <f>#REF!-Q506</f>
        <v>#REF!</v>
      </c>
      <c r="U506" s="18" t="str">
        <f t="shared" si="101"/>
        <v>16 2 02 20550620</v>
      </c>
    </row>
    <row r="507" spans="1:21" s="27" customFormat="1" ht="15.6">
      <c r="A507" s="23"/>
      <c r="B507" s="137" t="s">
        <v>428</v>
      </c>
      <c r="C507" s="134" t="s">
        <v>394</v>
      </c>
      <c r="D507" s="135" t="s">
        <v>229</v>
      </c>
      <c r="E507" s="135" t="s">
        <v>12</v>
      </c>
      <c r="F507" s="135" t="s">
        <v>427</v>
      </c>
      <c r="G507" s="135" t="s">
        <v>429</v>
      </c>
      <c r="H507" s="136">
        <v>98500</v>
      </c>
      <c r="I507" s="106"/>
      <c r="J507" s="25"/>
      <c r="K507" s="24"/>
      <c r="O507" s="24"/>
      <c r="P507" s="24"/>
      <c r="Q507" s="24"/>
      <c r="R507" s="24"/>
      <c r="S507" s="24"/>
      <c r="T507" s="24"/>
    </row>
    <row r="508" spans="1:21" s="18" customFormat="1" ht="26.4">
      <c r="A508" s="15"/>
      <c r="B508" s="133" t="s">
        <v>430</v>
      </c>
      <c r="C508" s="134" t="s">
        <v>394</v>
      </c>
      <c r="D508" s="135" t="s">
        <v>229</v>
      </c>
      <c r="E508" s="135" t="s">
        <v>12</v>
      </c>
      <c r="F508" s="135" t="s">
        <v>431</v>
      </c>
      <c r="G508" s="135" t="s">
        <v>10</v>
      </c>
      <c r="H508" s="136">
        <f t="shared" ref="H508:H509" si="103">H509</f>
        <v>2538870</v>
      </c>
      <c r="I508" s="105">
        <f>ROUND(K508*1000,2)</f>
        <v>2538870</v>
      </c>
      <c r="J508" s="16">
        <f>H508-I508</f>
        <v>0</v>
      </c>
      <c r="K508" s="22">
        <v>2538.87</v>
      </c>
      <c r="O508" s="22">
        <v>2538.87</v>
      </c>
      <c r="P508" s="22">
        <v>2538.87</v>
      </c>
      <c r="Q508" s="22">
        <v>2538.87</v>
      </c>
      <c r="R508" s="22">
        <f>H508-O508</f>
        <v>2536331.13</v>
      </c>
      <c r="S508" s="22" t="e">
        <f>#REF!-P508</f>
        <v>#REF!</v>
      </c>
      <c r="T508" s="22" t="e">
        <f>#REF!-Q508</f>
        <v>#REF!</v>
      </c>
      <c r="U508" s="18" t="str">
        <f t="shared" si="101"/>
        <v>17 0 00 00000000</v>
      </c>
    </row>
    <row r="509" spans="1:21" s="18" customFormat="1" ht="39.6">
      <c r="A509" s="15"/>
      <c r="B509" s="139" t="s">
        <v>432</v>
      </c>
      <c r="C509" s="134" t="s">
        <v>394</v>
      </c>
      <c r="D509" s="135" t="s">
        <v>229</v>
      </c>
      <c r="E509" s="135" t="s">
        <v>12</v>
      </c>
      <c r="F509" s="135" t="s">
        <v>433</v>
      </c>
      <c r="G509" s="135" t="s">
        <v>10</v>
      </c>
      <c r="H509" s="136">
        <f t="shared" si="103"/>
        <v>2538870</v>
      </c>
      <c r="I509" s="105">
        <f>ROUND(K509*1000,2)</f>
        <v>2538870</v>
      </c>
      <c r="J509" s="16">
        <f>H509-I509</f>
        <v>0</v>
      </c>
      <c r="K509" s="22">
        <v>2538.87</v>
      </c>
      <c r="O509" s="22">
        <v>2538.87</v>
      </c>
      <c r="P509" s="22">
        <v>2538.87</v>
      </c>
      <c r="Q509" s="22">
        <v>2538.87</v>
      </c>
      <c r="R509" s="22">
        <f>H509-O509</f>
        <v>2536331.13</v>
      </c>
      <c r="S509" s="22" t="e">
        <f>#REF!-P509</f>
        <v>#REF!</v>
      </c>
      <c r="T509" s="22" t="e">
        <f>#REF!-Q509</f>
        <v>#REF!</v>
      </c>
      <c r="U509" s="18" t="str">
        <f t="shared" si="101"/>
        <v>17 Б 00 00000000</v>
      </c>
    </row>
    <row r="510" spans="1:21" s="18" customFormat="1" ht="26.4">
      <c r="A510" s="15"/>
      <c r="B510" s="133" t="s">
        <v>434</v>
      </c>
      <c r="C510" s="134" t="s">
        <v>394</v>
      </c>
      <c r="D510" s="135" t="s">
        <v>229</v>
      </c>
      <c r="E510" s="135" t="s">
        <v>12</v>
      </c>
      <c r="F510" s="135" t="s">
        <v>435</v>
      </c>
      <c r="G510" s="135" t="s">
        <v>10</v>
      </c>
      <c r="H510" s="136">
        <f>H512</f>
        <v>2538870</v>
      </c>
      <c r="I510" s="105">
        <f>ROUND(K510*1000,2)</f>
        <v>2538870</v>
      </c>
      <c r="J510" s="16">
        <f>H510-I510</f>
        <v>0</v>
      </c>
      <c r="K510" s="22">
        <v>2538.87</v>
      </c>
      <c r="O510" s="22">
        <v>2538.87</v>
      </c>
      <c r="P510" s="22">
        <v>2538.87</v>
      </c>
      <c r="Q510" s="22">
        <v>2538.87</v>
      </c>
      <c r="R510" s="22">
        <f>H510-O510</f>
        <v>2536331.13</v>
      </c>
      <c r="S510" s="22" t="e">
        <f>#REF!-P510</f>
        <v>#REF!</v>
      </c>
      <c r="T510" s="22" t="e">
        <f>#REF!-Q510</f>
        <v>#REF!</v>
      </c>
      <c r="U510" s="18" t="str">
        <f t="shared" si="101"/>
        <v>17 Б 01 00000000</v>
      </c>
    </row>
    <row r="511" spans="1:21" s="18" customFormat="1" ht="26.4">
      <c r="A511" s="15"/>
      <c r="B511" s="143" t="s">
        <v>436</v>
      </c>
      <c r="C511" s="134" t="s">
        <v>394</v>
      </c>
      <c r="D511" s="135" t="s">
        <v>229</v>
      </c>
      <c r="E511" s="135" t="s">
        <v>12</v>
      </c>
      <c r="F511" s="135" t="s">
        <v>437</v>
      </c>
      <c r="G511" s="135" t="s">
        <v>10</v>
      </c>
      <c r="H511" s="136">
        <f>H512</f>
        <v>2538870</v>
      </c>
      <c r="I511" s="105">
        <f>ROUND(K511*1000,2)</f>
        <v>2538870</v>
      </c>
      <c r="J511" s="16">
        <f>H511-I511</f>
        <v>0</v>
      </c>
      <c r="K511" s="22">
        <v>2538.87</v>
      </c>
      <c r="O511" s="22">
        <v>2538.87</v>
      </c>
      <c r="P511" s="22">
        <v>2538.87</v>
      </c>
      <c r="Q511" s="22">
        <v>2538.87</v>
      </c>
      <c r="R511" s="22">
        <f>H511-O511</f>
        <v>2536331.13</v>
      </c>
      <c r="S511" s="22" t="e">
        <f>#REF!-P511</f>
        <v>#REF!</v>
      </c>
      <c r="T511" s="22" t="e">
        <f>#REF!-Q511</f>
        <v>#REF!</v>
      </c>
      <c r="U511" s="18" t="str">
        <f t="shared" si="101"/>
        <v>17 Б 01 20490000</v>
      </c>
    </row>
    <row r="512" spans="1:21" s="18" customFormat="1" ht="15.6">
      <c r="A512" s="15"/>
      <c r="B512" s="143" t="s">
        <v>403</v>
      </c>
      <c r="C512" s="134" t="s">
        <v>394</v>
      </c>
      <c r="D512" s="135" t="s">
        <v>229</v>
      </c>
      <c r="E512" s="135" t="s">
        <v>12</v>
      </c>
      <c r="F512" s="135" t="s">
        <v>437</v>
      </c>
      <c r="G512" s="135" t="s">
        <v>404</v>
      </c>
      <c r="H512" s="136">
        <f>H513</f>
        <v>2538870</v>
      </c>
      <c r="I512" s="105">
        <f>ROUND(K512*1000,2)</f>
        <v>2538870</v>
      </c>
      <c r="J512" s="16">
        <f>H512-I512</f>
        <v>0</v>
      </c>
      <c r="K512" s="22">
        <v>2538.87</v>
      </c>
      <c r="O512" s="22">
        <v>2538.87</v>
      </c>
      <c r="P512" s="22">
        <v>2538.87</v>
      </c>
      <c r="Q512" s="22">
        <v>2538.87</v>
      </c>
      <c r="R512" s="22">
        <f>H512-O512</f>
        <v>2536331.13</v>
      </c>
      <c r="S512" s="22" t="e">
        <f>#REF!-P512</f>
        <v>#REF!</v>
      </c>
      <c r="T512" s="22" t="e">
        <f>#REF!-Q512</f>
        <v>#REF!</v>
      </c>
      <c r="U512" s="18" t="str">
        <f t="shared" si="101"/>
        <v>17 Б 01 20490610</v>
      </c>
    </row>
    <row r="513" spans="1:21" s="27" customFormat="1" ht="15.6">
      <c r="A513" s="23"/>
      <c r="B513" s="137" t="s">
        <v>407</v>
      </c>
      <c r="C513" s="134" t="s">
        <v>394</v>
      </c>
      <c r="D513" s="135" t="s">
        <v>229</v>
      </c>
      <c r="E513" s="135" t="s">
        <v>12</v>
      </c>
      <c r="F513" s="135" t="s">
        <v>437</v>
      </c>
      <c r="G513" s="135" t="s">
        <v>408</v>
      </c>
      <c r="H513" s="136">
        <v>2538870</v>
      </c>
      <c r="I513" s="106"/>
      <c r="J513" s="25"/>
      <c r="K513" s="24"/>
      <c r="O513" s="24"/>
      <c r="P513" s="24"/>
      <c r="Q513" s="24"/>
      <c r="R513" s="24"/>
      <c r="S513" s="24"/>
      <c r="T513" s="24"/>
    </row>
    <row r="514" spans="1:21" s="18" customFormat="1" ht="15.6">
      <c r="A514" s="15"/>
      <c r="B514" s="129" t="s">
        <v>438</v>
      </c>
      <c r="C514" s="130" t="s">
        <v>394</v>
      </c>
      <c r="D514" s="131" t="s">
        <v>229</v>
      </c>
      <c r="E514" s="131" t="s">
        <v>63</v>
      </c>
      <c r="F514" s="131" t="s">
        <v>9</v>
      </c>
      <c r="G514" s="131" t="s">
        <v>10</v>
      </c>
      <c r="H514" s="132">
        <f>H515+H545+H561+H575+H569</f>
        <v>1725231040</v>
      </c>
      <c r="I514" s="104">
        <f t="shared" ref="I514:I519" si="104">ROUND(K514*1000,2)</f>
        <v>1725231040</v>
      </c>
      <c r="J514" s="16">
        <f t="shared" ref="J514:J519" si="105">H514-I514</f>
        <v>0</v>
      </c>
      <c r="K514" s="20">
        <v>1725231.0400000003</v>
      </c>
      <c r="O514" s="20">
        <v>1725231.0400000003</v>
      </c>
      <c r="P514" s="20">
        <v>1670357.1300000001</v>
      </c>
      <c r="Q514" s="20">
        <v>1673208.27</v>
      </c>
      <c r="R514" s="20">
        <f t="shared" ref="R514:R519" si="106">H514-O514</f>
        <v>1723505808.96</v>
      </c>
      <c r="S514" s="20" t="e">
        <f>#REF!-P514</f>
        <v>#REF!</v>
      </c>
      <c r="T514" s="20" t="e">
        <f>#REF!-Q514</f>
        <v>#REF!</v>
      </c>
      <c r="U514" s="18" t="str">
        <f t="shared" si="101"/>
        <v>00 0 00 00000000</v>
      </c>
    </row>
    <row r="515" spans="1:21" s="18" customFormat="1" ht="26.4">
      <c r="A515" s="15"/>
      <c r="B515" s="143" t="s">
        <v>396</v>
      </c>
      <c r="C515" s="134" t="s">
        <v>394</v>
      </c>
      <c r="D515" s="135" t="s">
        <v>229</v>
      </c>
      <c r="E515" s="135" t="s">
        <v>63</v>
      </c>
      <c r="F515" s="135" t="s">
        <v>397</v>
      </c>
      <c r="G515" s="135" t="s">
        <v>10</v>
      </c>
      <c r="H515" s="136">
        <f>H516+H540</f>
        <v>1706232360</v>
      </c>
      <c r="I515" s="105">
        <f t="shared" si="104"/>
        <v>1706232360</v>
      </c>
      <c r="J515" s="16">
        <f t="shared" si="105"/>
        <v>0</v>
      </c>
      <c r="K515" s="22">
        <v>1706232.36</v>
      </c>
      <c r="O515" s="22">
        <v>1706232.36</v>
      </c>
      <c r="P515" s="22">
        <v>1662278.45</v>
      </c>
      <c r="Q515" s="22">
        <v>1665909.5899999999</v>
      </c>
      <c r="R515" s="22">
        <f t="shared" si="106"/>
        <v>1704526127.6400001</v>
      </c>
      <c r="S515" s="22" t="e">
        <f>#REF!-P515</f>
        <v>#REF!</v>
      </c>
      <c r="T515" s="22" t="e">
        <f>#REF!-Q515</f>
        <v>#REF!</v>
      </c>
      <c r="U515" s="18" t="str">
        <f t="shared" si="101"/>
        <v>01 0 00 00000000</v>
      </c>
    </row>
    <row r="516" spans="1:21" s="18" customFormat="1" ht="26.4">
      <c r="A516" s="15"/>
      <c r="B516" s="143" t="s">
        <v>398</v>
      </c>
      <c r="C516" s="134" t="s">
        <v>394</v>
      </c>
      <c r="D516" s="135" t="s">
        <v>229</v>
      </c>
      <c r="E516" s="135" t="s">
        <v>63</v>
      </c>
      <c r="F516" s="135" t="s">
        <v>399</v>
      </c>
      <c r="G516" s="135" t="s">
        <v>10</v>
      </c>
      <c r="H516" s="136">
        <f>H517+H534</f>
        <v>1702512360</v>
      </c>
      <c r="I516" s="105">
        <f t="shared" si="104"/>
        <v>1702512360</v>
      </c>
      <c r="J516" s="16">
        <f t="shared" si="105"/>
        <v>0</v>
      </c>
      <c r="K516" s="22">
        <v>1702512.36</v>
      </c>
      <c r="O516" s="22">
        <v>1702512.36</v>
      </c>
      <c r="P516" s="22">
        <v>1655458.8299999998</v>
      </c>
      <c r="Q516" s="22">
        <v>1665909.5899999999</v>
      </c>
      <c r="R516" s="22">
        <f t="shared" si="106"/>
        <v>1700809847.6400001</v>
      </c>
      <c r="S516" s="22" t="e">
        <f>#REF!-P516</f>
        <v>#REF!</v>
      </c>
      <c r="T516" s="22" t="e">
        <f>#REF!-Q516</f>
        <v>#REF!</v>
      </c>
      <c r="U516" s="18" t="str">
        <f t="shared" si="101"/>
        <v>01 1 00 00000000</v>
      </c>
    </row>
    <row r="517" spans="1:21" s="18" customFormat="1" ht="52.8">
      <c r="A517" s="15"/>
      <c r="B517" s="143" t="s">
        <v>439</v>
      </c>
      <c r="C517" s="134" t="s">
        <v>394</v>
      </c>
      <c r="D517" s="135" t="s">
        <v>229</v>
      </c>
      <c r="E517" s="135" t="s">
        <v>63</v>
      </c>
      <c r="F517" s="135" t="s">
        <v>440</v>
      </c>
      <c r="G517" s="135" t="s">
        <v>10</v>
      </c>
      <c r="H517" s="136">
        <f>H518+H527</f>
        <v>1643131260</v>
      </c>
      <c r="I517" s="105">
        <f t="shared" si="104"/>
        <v>1643131260</v>
      </c>
      <c r="J517" s="16">
        <f t="shared" si="105"/>
        <v>0</v>
      </c>
      <c r="K517" s="22">
        <v>1643131.26</v>
      </c>
      <c r="O517" s="22">
        <v>1643131.26</v>
      </c>
      <c r="P517" s="22">
        <v>1651458.8299999998</v>
      </c>
      <c r="Q517" s="22">
        <v>1661909.5899999999</v>
      </c>
      <c r="R517" s="22">
        <f t="shared" si="106"/>
        <v>1641488128.74</v>
      </c>
      <c r="S517" s="22" t="e">
        <f>#REF!-P517</f>
        <v>#REF!</v>
      </c>
      <c r="T517" s="22" t="e">
        <f>#REF!-Q517</f>
        <v>#REF!</v>
      </c>
      <c r="U517" s="18" t="str">
        <f t="shared" si="101"/>
        <v>01 1 02 00000000</v>
      </c>
    </row>
    <row r="518" spans="1:21" s="18" customFormat="1" ht="26.4">
      <c r="A518" s="15"/>
      <c r="B518" s="143" t="s">
        <v>137</v>
      </c>
      <c r="C518" s="134" t="s">
        <v>394</v>
      </c>
      <c r="D518" s="135" t="s">
        <v>229</v>
      </c>
      <c r="E518" s="135" t="s">
        <v>63</v>
      </c>
      <c r="F518" s="135" t="s">
        <v>441</v>
      </c>
      <c r="G518" s="135" t="s">
        <v>10</v>
      </c>
      <c r="H518" s="136">
        <f>H519+H522+H525</f>
        <v>571162140</v>
      </c>
      <c r="I518" s="105">
        <f t="shared" si="104"/>
        <v>571162140</v>
      </c>
      <c r="J518" s="16">
        <f t="shared" si="105"/>
        <v>0</v>
      </c>
      <c r="K518" s="22">
        <v>571162.1399999999</v>
      </c>
      <c r="O518" s="22">
        <v>571162.1399999999</v>
      </c>
      <c r="P518" s="22">
        <v>569815.42999999993</v>
      </c>
      <c r="Q518" s="22">
        <v>569815.42999999993</v>
      </c>
      <c r="R518" s="22">
        <f t="shared" si="106"/>
        <v>570590977.86000001</v>
      </c>
      <c r="S518" s="22" t="e">
        <f>#REF!-P518</f>
        <v>#REF!</v>
      </c>
      <c r="T518" s="22" t="e">
        <f>#REF!-Q518</f>
        <v>#REF!</v>
      </c>
      <c r="U518" s="18" t="str">
        <f t="shared" si="101"/>
        <v>01 1 02 11010000</v>
      </c>
    </row>
    <row r="519" spans="1:21" s="18" customFormat="1" ht="15.6">
      <c r="A519" s="15"/>
      <c r="B519" s="143" t="s">
        <v>403</v>
      </c>
      <c r="C519" s="134" t="s">
        <v>394</v>
      </c>
      <c r="D519" s="135" t="s">
        <v>229</v>
      </c>
      <c r="E519" s="135" t="s">
        <v>63</v>
      </c>
      <c r="F519" s="135" t="s">
        <v>441</v>
      </c>
      <c r="G519" s="135" t="s">
        <v>404</v>
      </c>
      <c r="H519" s="136">
        <f>SUM(H520:H521)</f>
        <v>527917670</v>
      </c>
      <c r="I519" s="105">
        <f t="shared" si="104"/>
        <v>527917670</v>
      </c>
      <c r="J519" s="16">
        <f t="shared" si="105"/>
        <v>0</v>
      </c>
      <c r="K519" s="22">
        <v>527917.66999999993</v>
      </c>
      <c r="O519" s="22">
        <v>527917.66999999993</v>
      </c>
      <c r="P519" s="22">
        <v>526570.96</v>
      </c>
      <c r="Q519" s="22">
        <v>526570.96</v>
      </c>
      <c r="R519" s="22">
        <f t="shared" si="106"/>
        <v>527389752.32999998</v>
      </c>
      <c r="S519" s="22" t="e">
        <f>#REF!-P519</f>
        <v>#REF!</v>
      </c>
      <c r="T519" s="22" t="e">
        <f>#REF!-Q519</f>
        <v>#REF!</v>
      </c>
      <c r="U519" s="18" t="str">
        <f t="shared" si="101"/>
        <v>01 1 02 11010610</v>
      </c>
    </row>
    <row r="520" spans="1:21" s="27" customFormat="1" ht="52.8">
      <c r="A520" s="23"/>
      <c r="B520" s="137" t="s">
        <v>405</v>
      </c>
      <c r="C520" s="134" t="s">
        <v>394</v>
      </c>
      <c r="D520" s="135" t="s">
        <v>229</v>
      </c>
      <c r="E520" s="135" t="s">
        <v>63</v>
      </c>
      <c r="F520" s="135" t="s">
        <v>441</v>
      </c>
      <c r="G520" s="135" t="s">
        <v>406</v>
      </c>
      <c r="H520" s="136">
        <v>523919920</v>
      </c>
      <c r="I520" s="106"/>
      <c r="J520" s="25"/>
      <c r="K520" s="24"/>
      <c r="O520" s="24"/>
      <c r="P520" s="24"/>
      <c r="Q520" s="24"/>
      <c r="R520" s="24"/>
      <c r="S520" s="24"/>
      <c r="T520" s="24"/>
    </row>
    <row r="521" spans="1:21" s="27" customFormat="1" ht="15.6">
      <c r="A521" s="23"/>
      <c r="B521" s="137" t="s">
        <v>407</v>
      </c>
      <c r="C521" s="134" t="s">
        <v>394</v>
      </c>
      <c r="D521" s="135" t="s">
        <v>229</v>
      </c>
      <c r="E521" s="135" t="s">
        <v>63</v>
      </c>
      <c r="F521" s="135" t="s">
        <v>441</v>
      </c>
      <c r="G521" s="135" t="s">
        <v>408</v>
      </c>
      <c r="H521" s="136">
        <v>3997750</v>
      </c>
      <c r="I521" s="106"/>
      <c r="J521" s="25"/>
      <c r="K521" s="24"/>
      <c r="O521" s="24"/>
      <c r="P521" s="24"/>
      <c r="Q521" s="24"/>
      <c r="R521" s="24"/>
      <c r="S521" s="24"/>
      <c r="T521" s="24"/>
    </row>
    <row r="522" spans="1:21" s="18" customFormat="1" ht="15.6">
      <c r="A522" s="15"/>
      <c r="B522" s="143" t="s">
        <v>409</v>
      </c>
      <c r="C522" s="134" t="s">
        <v>394</v>
      </c>
      <c r="D522" s="135" t="s">
        <v>229</v>
      </c>
      <c r="E522" s="135" t="s">
        <v>63</v>
      </c>
      <c r="F522" s="135" t="s">
        <v>441</v>
      </c>
      <c r="G522" s="135" t="s">
        <v>410</v>
      </c>
      <c r="H522" s="136">
        <f>SUM(H523:H524)</f>
        <v>40167490</v>
      </c>
      <c r="I522" s="105">
        <f>ROUND(K522*1000,2)</f>
        <v>40167490</v>
      </c>
      <c r="J522" s="16">
        <f>H522-I522</f>
        <v>0</v>
      </c>
      <c r="K522" s="22">
        <v>40167.490000000005</v>
      </c>
      <c r="O522" s="22">
        <v>40167.490000000005</v>
      </c>
      <c r="P522" s="22">
        <v>40167.490000000005</v>
      </c>
      <c r="Q522" s="22">
        <v>40167.490000000005</v>
      </c>
      <c r="R522" s="22">
        <f>H522-O522</f>
        <v>40127322.509999998</v>
      </c>
      <c r="S522" s="22" t="e">
        <f>#REF!-P522</f>
        <v>#REF!</v>
      </c>
      <c r="T522" s="22" t="e">
        <f>#REF!-Q522</f>
        <v>#REF!</v>
      </c>
      <c r="U522" s="18" t="str">
        <f t="shared" si="101"/>
        <v>01 1 02 11010620</v>
      </c>
    </row>
    <row r="523" spans="1:21" s="27" customFormat="1" ht="52.8">
      <c r="A523" s="23"/>
      <c r="B523" s="137" t="s">
        <v>411</v>
      </c>
      <c r="C523" s="134" t="s">
        <v>394</v>
      </c>
      <c r="D523" s="135" t="s">
        <v>229</v>
      </c>
      <c r="E523" s="135" t="s">
        <v>63</v>
      </c>
      <c r="F523" s="135" t="s">
        <v>441</v>
      </c>
      <c r="G523" s="135" t="s">
        <v>412</v>
      </c>
      <c r="H523" s="136">
        <v>38232370</v>
      </c>
      <c r="I523" s="106"/>
      <c r="J523" s="25"/>
      <c r="K523" s="24"/>
      <c r="O523" s="24"/>
      <c r="P523" s="24"/>
      <c r="Q523" s="24"/>
      <c r="R523" s="24"/>
      <c r="S523" s="24"/>
      <c r="T523" s="24"/>
    </row>
    <row r="524" spans="1:21" s="27" customFormat="1" ht="15.6">
      <c r="A524" s="23"/>
      <c r="B524" s="137" t="s">
        <v>428</v>
      </c>
      <c r="C524" s="134" t="s">
        <v>394</v>
      </c>
      <c r="D524" s="135" t="s">
        <v>229</v>
      </c>
      <c r="E524" s="135" t="s">
        <v>63</v>
      </c>
      <c r="F524" s="135" t="s">
        <v>441</v>
      </c>
      <c r="G524" s="135" t="s">
        <v>429</v>
      </c>
      <c r="H524" s="136">
        <v>1935120</v>
      </c>
      <c r="I524" s="106"/>
      <c r="J524" s="25"/>
      <c r="K524" s="24"/>
      <c r="O524" s="24"/>
      <c r="P524" s="24"/>
      <c r="Q524" s="24"/>
      <c r="R524" s="24"/>
      <c r="S524" s="24"/>
      <c r="T524" s="24"/>
    </row>
    <row r="525" spans="1:21" s="18" customFormat="1" ht="26.4">
      <c r="A525" s="15"/>
      <c r="B525" s="133" t="s">
        <v>183</v>
      </c>
      <c r="C525" s="134" t="s">
        <v>394</v>
      </c>
      <c r="D525" s="135" t="s">
        <v>229</v>
      </c>
      <c r="E525" s="135" t="s">
        <v>63</v>
      </c>
      <c r="F525" s="135" t="s">
        <v>441</v>
      </c>
      <c r="G525" s="135" t="s">
        <v>184</v>
      </c>
      <c r="H525" s="136">
        <f>H526</f>
        <v>3076980</v>
      </c>
      <c r="I525" s="105">
        <f>ROUND(K525*1000,2)</f>
        <v>3076980</v>
      </c>
      <c r="J525" s="16">
        <f>H525-I525</f>
        <v>0</v>
      </c>
      <c r="K525" s="22">
        <v>3076.98</v>
      </c>
      <c r="O525" s="22">
        <v>3076.98</v>
      </c>
      <c r="P525" s="22">
        <v>3076.98</v>
      </c>
      <c r="Q525" s="22">
        <v>3076.98</v>
      </c>
      <c r="R525" s="22">
        <f>H525-O525</f>
        <v>3073903.02</v>
      </c>
      <c r="S525" s="22" t="e">
        <f>#REF!-P525</f>
        <v>#REF!</v>
      </c>
      <c r="T525" s="22" t="e">
        <f>#REF!-Q525</f>
        <v>#REF!</v>
      </c>
      <c r="U525" s="18" t="str">
        <f t="shared" si="101"/>
        <v>01 1 02 11010630</v>
      </c>
    </row>
    <row r="526" spans="1:21" s="27" customFormat="1" ht="79.2">
      <c r="A526" s="23"/>
      <c r="B526" s="137" t="s">
        <v>415</v>
      </c>
      <c r="C526" s="134" t="s">
        <v>394</v>
      </c>
      <c r="D526" s="135" t="s">
        <v>229</v>
      </c>
      <c r="E526" s="135" t="s">
        <v>63</v>
      </c>
      <c r="F526" s="135" t="s">
        <v>441</v>
      </c>
      <c r="G526" s="135" t="s">
        <v>416</v>
      </c>
      <c r="H526" s="136">
        <v>3076980</v>
      </c>
      <c r="I526" s="106"/>
      <c r="J526" s="25"/>
      <c r="K526" s="24"/>
      <c r="O526" s="24"/>
      <c r="P526" s="24"/>
      <c r="Q526" s="24"/>
      <c r="R526" s="24"/>
      <c r="S526" s="24"/>
      <c r="T526" s="24"/>
    </row>
    <row r="527" spans="1:21" s="18" customFormat="1" ht="118.8">
      <c r="A527" s="15" t="s">
        <v>81</v>
      </c>
      <c r="B527" s="137" t="s">
        <v>442</v>
      </c>
      <c r="C527" s="134" t="s">
        <v>394</v>
      </c>
      <c r="D527" s="135" t="s">
        <v>229</v>
      </c>
      <c r="E527" s="135" t="s">
        <v>63</v>
      </c>
      <c r="F527" s="135" t="s">
        <v>443</v>
      </c>
      <c r="G527" s="135" t="s">
        <v>10</v>
      </c>
      <c r="H527" s="136">
        <f>H528+H530+H532</f>
        <v>1071969120</v>
      </c>
      <c r="I527" s="105">
        <f>ROUND(K527*1000,2)</f>
        <v>1071969120</v>
      </c>
      <c r="J527" s="16">
        <f>H527-I527</f>
        <v>0</v>
      </c>
      <c r="K527" s="22">
        <v>1071969.1200000001</v>
      </c>
      <c r="O527" s="22">
        <v>1071969.1200000001</v>
      </c>
      <c r="P527" s="22">
        <v>1081643.3999999999</v>
      </c>
      <c r="Q527" s="22">
        <v>1092094.1599999999</v>
      </c>
      <c r="R527" s="22">
        <f>H527-O527</f>
        <v>1070897150.88</v>
      </c>
      <c r="S527" s="22" t="e">
        <f>#REF!-P527</f>
        <v>#REF!</v>
      </c>
      <c r="T527" s="22" t="e">
        <f>#REF!-Q527</f>
        <v>#REF!</v>
      </c>
      <c r="U527" s="18" t="str">
        <f t="shared" si="101"/>
        <v>01 1 02 77160000</v>
      </c>
    </row>
    <row r="528" spans="1:21" s="18" customFormat="1" ht="15.6">
      <c r="A528" s="15"/>
      <c r="B528" s="143" t="s">
        <v>403</v>
      </c>
      <c r="C528" s="134" t="s">
        <v>394</v>
      </c>
      <c r="D528" s="135" t="s">
        <v>229</v>
      </c>
      <c r="E528" s="135" t="s">
        <v>63</v>
      </c>
      <c r="F528" s="135" t="s">
        <v>443</v>
      </c>
      <c r="G528" s="135" t="s">
        <v>404</v>
      </c>
      <c r="H528" s="136">
        <f>H529</f>
        <v>953042900</v>
      </c>
      <c r="I528" s="105">
        <f>ROUND(K528*1000,2)</f>
        <v>953042900</v>
      </c>
      <c r="J528" s="16">
        <f>H528-I528</f>
        <v>0</v>
      </c>
      <c r="K528" s="22">
        <v>953042.9</v>
      </c>
      <c r="O528" s="22">
        <v>953042.9</v>
      </c>
      <c r="P528" s="22">
        <v>961646.5</v>
      </c>
      <c r="Q528" s="22">
        <v>971150.7</v>
      </c>
      <c r="R528" s="22">
        <f>H528-O528</f>
        <v>952089857.10000002</v>
      </c>
      <c r="S528" s="22" t="e">
        <f>#REF!-P528</f>
        <v>#REF!</v>
      </c>
      <c r="T528" s="22" t="e">
        <f>#REF!-Q528</f>
        <v>#REF!</v>
      </c>
      <c r="U528" s="18" t="str">
        <f t="shared" si="101"/>
        <v>01 1 02 77160610</v>
      </c>
    </row>
    <row r="529" spans="1:21" s="27" customFormat="1" ht="52.8">
      <c r="A529" s="23"/>
      <c r="B529" s="137" t="s">
        <v>405</v>
      </c>
      <c r="C529" s="134" t="s">
        <v>394</v>
      </c>
      <c r="D529" s="135" t="s">
        <v>229</v>
      </c>
      <c r="E529" s="135" t="s">
        <v>63</v>
      </c>
      <c r="F529" s="135" t="s">
        <v>443</v>
      </c>
      <c r="G529" s="135" t="s">
        <v>406</v>
      </c>
      <c r="H529" s="136">
        <v>953042900</v>
      </c>
      <c r="I529" s="106"/>
      <c r="J529" s="25"/>
      <c r="K529" s="24"/>
      <c r="O529" s="24"/>
      <c r="P529" s="24"/>
      <c r="Q529" s="24"/>
      <c r="R529" s="24"/>
      <c r="S529" s="24"/>
      <c r="T529" s="24"/>
    </row>
    <row r="530" spans="1:21" s="18" customFormat="1" ht="15.6">
      <c r="A530" s="15"/>
      <c r="B530" s="143" t="s">
        <v>409</v>
      </c>
      <c r="C530" s="134" t="s">
        <v>394</v>
      </c>
      <c r="D530" s="135" t="s">
        <v>229</v>
      </c>
      <c r="E530" s="135" t="s">
        <v>63</v>
      </c>
      <c r="F530" s="135" t="s">
        <v>443</v>
      </c>
      <c r="G530" s="135" t="s">
        <v>410</v>
      </c>
      <c r="H530" s="136">
        <f>H531</f>
        <v>114194380</v>
      </c>
      <c r="I530" s="105">
        <f>ROUND(K530*1000,2)</f>
        <v>114194380</v>
      </c>
      <c r="J530" s="16">
        <f>H530-I530</f>
        <v>0</v>
      </c>
      <c r="K530" s="22">
        <v>114194.38</v>
      </c>
      <c r="O530" s="22">
        <v>114194.38</v>
      </c>
      <c r="P530" s="22">
        <v>115222.5</v>
      </c>
      <c r="Q530" s="22">
        <v>116121.72</v>
      </c>
      <c r="R530" s="22">
        <f>H530-O530</f>
        <v>114080185.62</v>
      </c>
      <c r="S530" s="22" t="e">
        <f>#REF!-P530</f>
        <v>#REF!</v>
      </c>
      <c r="T530" s="22" t="e">
        <f>#REF!-Q530</f>
        <v>#REF!</v>
      </c>
      <c r="U530" s="18" t="str">
        <f t="shared" si="101"/>
        <v>01 1 02 77160620</v>
      </c>
    </row>
    <row r="531" spans="1:21" s="27" customFormat="1" ht="52.8">
      <c r="A531" s="23"/>
      <c r="B531" s="137" t="s">
        <v>411</v>
      </c>
      <c r="C531" s="134" t="s">
        <v>394</v>
      </c>
      <c r="D531" s="135" t="s">
        <v>229</v>
      </c>
      <c r="E531" s="135" t="s">
        <v>63</v>
      </c>
      <c r="F531" s="135" t="s">
        <v>443</v>
      </c>
      <c r="G531" s="135" t="s">
        <v>412</v>
      </c>
      <c r="H531" s="136">
        <v>114194380</v>
      </c>
      <c r="I531" s="106"/>
      <c r="J531" s="25"/>
      <c r="K531" s="24"/>
      <c r="O531" s="24"/>
      <c r="P531" s="24"/>
      <c r="Q531" s="24"/>
      <c r="R531" s="24"/>
      <c r="S531" s="24"/>
      <c r="T531" s="24"/>
    </row>
    <row r="532" spans="1:21" s="18" customFormat="1" ht="26.4">
      <c r="A532" s="15"/>
      <c r="B532" s="133" t="s">
        <v>183</v>
      </c>
      <c r="C532" s="134" t="s">
        <v>394</v>
      </c>
      <c r="D532" s="135" t="s">
        <v>229</v>
      </c>
      <c r="E532" s="135" t="s">
        <v>63</v>
      </c>
      <c r="F532" s="135" t="s">
        <v>443</v>
      </c>
      <c r="G532" s="135" t="s">
        <v>184</v>
      </c>
      <c r="H532" s="136">
        <f>H533</f>
        <v>4731840</v>
      </c>
      <c r="I532" s="105">
        <f>ROUND(K532*1000,2)</f>
        <v>4731840</v>
      </c>
      <c r="J532" s="16">
        <f>H532-I532</f>
        <v>0</v>
      </c>
      <c r="K532" s="22">
        <v>4731.84</v>
      </c>
      <c r="O532" s="22">
        <v>4731.84</v>
      </c>
      <c r="P532" s="22">
        <v>4774.3999999999996</v>
      </c>
      <c r="Q532" s="22">
        <v>4821.74</v>
      </c>
      <c r="R532" s="22">
        <f>H532-O532</f>
        <v>4727108.16</v>
      </c>
      <c r="S532" s="22" t="e">
        <f>#REF!-P532</f>
        <v>#REF!</v>
      </c>
      <c r="T532" s="22" t="e">
        <f>#REF!-Q532</f>
        <v>#REF!</v>
      </c>
      <c r="U532" s="18" t="str">
        <f t="shared" si="101"/>
        <v>01 1 02 77160630</v>
      </c>
    </row>
    <row r="533" spans="1:21" s="27" customFormat="1" ht="79.2">
      <c r="A533" s="23"/>
      <c r="B533" s="137" t="s">
        <v>415</v>
      </c>
      <c r="C533" s="134" t="s">
        <v>394</v>
      </c>
      <c r="D533" s="135" t="s">
        <v>229</v>
      </c>
      <c r="E533" s="135" t="s">
        <v>63</v>
      </c>
      <c r="F533" s="135" t="s">
        <v>443</v>
      </c>
      <c r="G533" s="135" t="s">
        <v>416</v>
      </c>
      <c r="H533" s="136">
        <v>4731840</v>
      </c>
      <c r="I533" s="106"/>
      <c r="J533" s="25"/>
      <c r="K533" s="24"/>
      <c r="O533" s="24"/>
      <c r="P533" s="24"/>
      <c r="Q533" s="24"/>
      <c r="R533" s="24"/>
      <c r="S533" s="24"/>
      <c r="T533" s="24"/>
    </row>
    <row r="534" spans="1:21" s="18" customFormat="1" ht="52.8">
      <c r="A534" s="15"/>
      <c r="B534" s="133" t="s">
        <v>417</v>
      </c>
      <c r="C534" s="134" t="s">
        <v>394</v>
      </c>
      <c r="D534" s="135" t="s">
        <v>229</v>
      </c>
      <c r="E534" s="135" t="s">
        <v>63</v>
      </c>
      <c r="F534" s="135" t="s">
        <v>418</v>
      </c>
      <c r="G534" s="135" t="s">
        <v>10</v>
      </c>
      <c r="H534" s="136">
        <f>H535</f>
        <v>59381100</v>
      </c>
      <c r="I534" s="105">
        <f>ROUND(K534*1000,2)</f>
        <v>59381100</v>
      </c>
      <c r="J534" s="16">
        <f>H534-I534</f>
        <v>0</v>
      </c>
      <c r="K534" s="22">
        <v>59381.100000000006</v>
      </c>
      <c r="O534" s="22">
        <v>59381.100000000006</v>
      </c>
      <c r="P534" s="22">
        <v>4000</v>
      </c>
      <c r="Q534" s="22">
        <v>4000</v>
      </c>
      <c r="R534" s="22">
        <f>H534-O534</f>
        <v>59321718.899999999</v>
      </c>
      <c r="S534" s="22" t="e">
        <f>#REF!-P534</f>
        <v>#REF!</v>
      </c>
      <c r="T534" s="22" t="e">
        <f>#REF!-Q534</f>
        <v>#REF!</v>
      </c>
      <c r="U534" s="18" t="str">
        <f t="shared" si="101"/>
        <v>01 1 06 00000000</v>
      </c>
    </row>
    <row r="535" spans="1:21" s="18" customFormat="1" ht="26.4">
      <c r="A535" s="15"/>
      <c r="B535" s="143" t="s">
        <v>137</v>
      </c>
      <c r="C535" s="134" t="s">
        <v>394</v>
      </c>
      <c r="D535" s="135" t="s">
        <v>229</v>
      </c>
      <c r="E535" s="135" t="s">
        <v>63</v>
      </c>
      <c r="F535" s="135" t="s">
        <v>419</v>
      </c>
      <c r="G535" s="135" t="s">
        <v>10</v>
      </c>
      <c r="H535" s="136">
        <f>H536+H538</f>
        <v>59381100</v>
      </c>
      <c r="I535" s="105">
        <f>ROUND(K535*1000,2)</f>
        <v>59381100</v>
      </c>
      <c r="J535" s="16">
        <f>H535-I535</f>
        <v>0</v>
      </c>
      <c r="K535" s="22">
        <v>59381.100000000006</v>
      </c>
      <c r="O535" s="22">
        <v>59381.100000000006</v>
      </c>
      <c r="P535" s="22">
        <v>4000</v>
      </c>
      <c r="Q535" s="22">
        <v>4000</v>
      </c>
      <c r="R535" s="22">
        <f>H535-O535</f>
        <v>59321718.899999999</v>
      </c>
      <c r="S535" s="22" t="e">
        <f>#REF!-P535</f>
        <v>#REF!</v>
      </c>
      <c r="T535" s="22" t="e">
        <f>#REF!-Q535</f>
        <v>#REF!</v>
      </c>
      <c r="U535" s="18" t="str">
        <f t="shared" si="101"/>
        <v>01 1 06 11010000</v>
      </c>
    </row>
    <row r="536" spans="1:21" s="18" customFormat="1" ht="15.6">
      <c r="A536" s="15"/>
      <c r="B536" s="143" t="s">
        <v>403</v>
      </c>
      <c r="C536" s="134" t="s">
        <v>394</v>
      </c>
      <c r="D536" s="135" t="s">
        <v>229</v>
      </c>
      <c r="E536" s="135" t="s">
        <v>63</v>
      </c>
      <c r="F536" s="135" t="s">
        <v>419</v>
      </c>
      <c r="G536" s="135" t="s">
        <v>404</v>
      </c>
      <c r="H536" s="136">
        <f>H537</f>
        <v>53539330</v>
      </c>
      <c r="I536" s="105">
        <f>ROUND(K536*1000,2)</f>
        <v>53539330</v>
      </c>
      <c r="J536" s="16">
        <f>H536-I536</f>
        <v>0</v>
      </c>
      <c r="K536" s="22">
        <v>53539.33</v>
      </c>
      <c r="O536" s="22">
        <v>53539.33</v>
      </c>
      <c r="P536" s="22">
        <v>4000</v>
      </c>
      <c r="Q536" s="22">
        <v>4000</v>
      </c>
      <c r="R536" s="22">
        <f>H536-O536</f>
        <v>53485790.670000002</v>
      </c>
      <c r="S536" s="22" t="e">
        <f>#REF!-P536</f>
        <v>#REF!</v>
      </c>
      <c r="T536" s="22" t="e">
        <f>#REF!-Q536</f>
        <v>#REF!</v>
      </c>
      <c r="U536" s="18" t="str">
        <f t="shared" si="101"/>
        <v>01 1 06 11010610</v>
      </c>
    </row>
    <row r="537" spans="1:21" s="27" customFormat="1" ht="15.6">
      <c r="A537" s="23"/>
      <c r="B537" s="137" t="s">
        <v>407</v>
      </c>
      <c r="C537" s="134" t="s">
        <v>394</v>
      </c>
      <c r="D537" s="135" t="s">
        <v>229</v>
      </c>
      <c r="E537" s="135" t="s">
        <v>63</v>
      </c>
      <c r="F537" s="135" t="s">
        <v>419</v>
      </c>
      <c r="G537" s="135" t="s">
        <v>408</v>
      </c>
      <c r="H537" s="136">
        <v>53539330</v>
      </c>
      <c r="I537" s="106"/>
      <c r="J537" s="25"/>
      <c r="K537" s="24"/>
      <c r="O537" s="24"/>
      <c r="P537" s="24"/>
      <c r="Q537" s="24"/>
      <c r="R537" s="24"/>
      <c r="S537" s="24"/>
      <c r="T537" s="24"/>
    </row>
    <row r="538" spans="1:21" s="18" customFormat="1" ht="15.6">
      <c r="A538" s="15"/>
      <c r="B538" s="143" t="s">
        <v>409</v>
      </c>
      <c r="C538" s="134" t="s">
        <v>394</v>
      </c>
      <c r="D538" s="135" t="s">
        <v>229</v>
      </c>
      <c r="E538" s="135" t="s">
        <v>63</v>
      </c>
      <c r="F538" s="135" t="s">
        <v>419</v>
      </c>
      <c r="G538" s="135" t="s">
        <v>410</v>
      </c>
      <c r="H538" s="136">
        <f>H539</f>
        <v>5841770</v>
      </c>
      <c r="I538" s="105">
        <f>ROUND(K538*1000,2)</f>
        <v>5841770</v>
      </c>
      <c r="J538" s="16">
        <f>H538-I538</f>
        <v>0</v>
      </c>
      <c r="K538" s="22">
        <v>5841.77</v>
      </c>
      <c r="O538" s="22">
        <v>5841.77</v>
      </c>
      <c r="P538" s="22">
        <v>0</v>
      </c>
      <c r="Q538" s="22">
        <v>0</v>
      </c>
      <c r="R538" s="22">
        <f>H538-O538</f>
        <v>5835928.2300000004</v>
      </c>
      <c r="S538" s="22" t="e">
        <f>#REF!-P538</f>
        <v>#REF!</v>
      </c>
      <c r="T538" s="22" t="e">
        <f>#REF!-Q538</f>
        <v>#REF!</v>
      </c>
      <c r="U538" s="18" t="str">
        <f t="shared" si="101"/>
        <v>01 1 06 11010620</v>
      </c>
    </row>
    <row r="539" spans="1:21" s="27" customFormat="1" ht="15.6">
      <c r="A539" s="23"/>
      <c r="B539" s="137" t="s">
        <v>428</v>
      </c>
      <c r="C539" s="134" t="s">
        <v>394</v>
      </c>
      <c r="D539" s="135" t="s">
        <v>229</v>
      </c>
      <c r="E539" s="135" t="s">
        <v>63</v>
      </c>
      <c r="F539" s="135" t="s">
        <v>419</v>
      </c>
      <c r="G539" s="135" t="s">
        <v>429</v>
      </c>
      <c r="H539" s="136">
        <v>5841770</v>
      </c>
      <c r="I539" s="106"/>
      <c r="J539" s="25"/>
      <c r="K539" s="24"/>
      <c r="O539" s="24"/>
      <c r="P539" s="24"/>
      <c r="Q539" s="24"/>
      <c r="R539" s="24"/>
      <c r="S539" s="24"/>
      <c r="T539" s="24"/>
    </row>
    <row r="540" spans="1:21" s="18" customFormat="1" ht="39.6">
      <c r="A540" s="15"/>
      <c r="B540" s="143" t="s">
        <v>444</v>
      </c>
      <c r="C540" s="134" t="s">
        <v>394</v>
      </c>
      <c r="D540" s="135" t="s">
        <v>229</v>
      </c>
      <c r="E540" s="135" t="s">
        <v>63</v>
      </c>
      <c r="F540" s="135" t="s">
        <v>445</v>
      </c>
      <c r="G540" s="135" t="s">
        <v>10</v>
      </c>
      <c r="H540" s="136">
        <f>H541</f>
        <v>3720000</v>
      </c>
      <c r="I540" s="105">
        <f>ROUND(K540*1000,2)</f>
        <v>3720000</v>
      </c>
      <c r="J540" s="16">
        <f>H540-I540</f>
        <v>0</v>
      </c>
      <c r="K540" s="22">
        <v>3720</v>
      </c>
      <c r="O540" s="22">
        <v>3720</v>
      </c>
      <c r="P540" s="22">
        <v>6819.62</v>
      </c>
      <c r="Q540" s="22">
        <v>0</v>
      </c>
      <c r="R540" s="22">
        <f>H540-O540</f>
        <v>3716280</v>
      </c>
      <c r="S540" s="22" t="e">
        <f>#REF!-P540</f>
        <v>#REF!</v>
      </c>
      <c r="T540" s="22" t="e">
        <f>#REF!-Q540</f>
        <v>#REF!</v>
      </c>
      <c r="U540" s="18" t="str">
        <f t="shared" si="101"/>
        <v>01 2 00 00000000</v>
      </c>
    </row>
    <row r="541" spans="1:21" s="18" customFormat="1" ht="39.6">
      <c r="A541" s="15"/>
      <c r="B541" s="143" t="s">
        <v>446</v>
      </c>
      <c r="C541" s="134" t="s">
        <v>394</v>
      </c>
      <c r="D541" s="135" t="s">
        <v>229</v>
      </c>
      <c r="E541" s="135" t="s">
        <v>63</v>
      </c>
      <c r="F541" s="135" t="s">
        <v>447</v>
      </c>
      <c r="G541" s="135" t="s">
        <v>10</v>
      </c>
      <c r="H541" s="136">
        <f>H542</f>
        <v>3720000</v>
      </c>
      <c r="I541" s="105">
        <f>ROUND(K541*1000,2)</f>
        <v>3720000</v>
      </c>
      <c r="J541" s="16">
        <f>H541-I541</f>
        <v>0</v>
      </c>
      <c r="K541" s="22">
        <v>3720</v>
      </c>
      <c r="O541" s="22">
        <v>3720</v>
      </c>
      <c r="P541" s="22">
        <v>6819.62</v>
      </c>
      <c r="Q541" s="22">
        <v>0</v>
      </c>
      <c r="R541" s="22">
        <f>H541-O541</f>
        <v>3716280</v>
      </c>
      <c r="S541" s="22" t="e">
        <f>#REF!-P541</f>
        <v>#REF!</v>
      </c>
      <c r="T541" s="22" t="e">
        <f>#REF!-Q541</f>
        <v>#REF!</v>
      </c>
      <c r="U541" s="18" t="str">
        <f t="shared" si="101"/>
        <v>01 2 01 00000000</v>
      </c>
    </row>
    <row r="542" spans="1:21" s="18" customFormat="1" ht="39.6">
      <c r="A542" s="15"/>
      <c r="B542" s="143" t="s">
        <v>448</v>
      </c>
      <c r="C542" s="134" t="s">
        <v>394</v>
      </c>
      <c r="D542" s="135" t="s">
        <v>229</v>
      </c>
      <c r="E542" s="135" t="s">
        <v>63</v>
      </c>
      <c r="F542" s="135" t="s">
        <v>449</v>
      </c>
      <c r="G542" s="135" t="s">
        <v>10</v>
      </c>
      <c r="H542" s="136">
        <f>H543</f>
        <v>3720000</v>
      </c>
      <c r="I542" s="105">
        <f>ROUND(K542*1000,2)</f>
        <v>3720000</v>
      </c>
      <c r="J542" s="16">
        <f>H542-I542</f>
        <v>0</v>
      </c>
      <c r="K542" s="22">
        <v>3720</v>
      </c>
      <c r="O542" s="22">
        <v>3720</v>
      </c>
      <c r="P542" s="22">
        <v>6819.62</v>
      </c>
      <c r="Q542" s="22">
        <v>0</v>
      </c>
      <c r="R542" s="22">
        <f>H542-O542</f>
        <v>3716280</v>
      </c>
      <c r="S542" s="22" t="e">
        <f>#REF!-P542</f>
        <v>#REF!</v>
      </c>
      <c r="T542" s="22" t="e">
        <f>#REF!-Q542</f>
        <v>#REF!</v>
      </c>
      <c r="U542" s="18" t="str">
        <f t="shared" si="101"/>
        <v>01 2 01 40010000</v>
      </c>
    </row>
    <row r="543" spans="1:21" s="18" customFormat="1" ht="92.4">
      <c r="A543" s="15"/>
      <c r="B543" s="143" t="s">
        <v>450</v>
      </c>
      <c r="C543" s="134" t="s">
        <v>394</v>
      </c>
      <c r="D543" s="135" t="s">
        <v>229</v>
      </c>
      <c r="E543" s="135" t="s">
        <v>63</v>
      </c>
      <c r="F543" s="135" t="s">
        <v>449</v>
      </c>
      <c r="G543" s="135" t="s">
        <v>451</v>
      </c>
      <c r="H543" s="136">
        <f>H544</f>
        <v>3720000</v>
      </c>
      <c r="I543" s="105">
        <f>ROUND(K543*1000,2)</f>
        <v>3720000</v>
      </c>
      <c r="J543" s="16">
        <f>H543-I543</f>
        <v>0</v>
      </c>
      <c r="K543" s="22">
        <v>3720</v>
      </c>
      <c r="O543" s="22">
        <v>3720</v>
      </c>
      <c r="P543" s="22">
        <v>6819.62</v>
      </c>
      <c r="Q543" s="22">
        <v>0</v>
      </c>
      <c r="R543" s="22">
        <f>H543-O543</f>
        <v>3716280</v>
      </c>
      <c r="S543" s="22" t="e">
        <f>#REF!-P543</f>
        <v>#REF!</v>
      </c>
      <c r="T543" s="22" t="e">
        <f>#REF!-Q543</f>
        <v>#REF!</v>
      </c>
      <c r="U543" s="18" t="str">
        <f t="shared" si="101"/>
        <v>01 2 01 40010460</v>
      </c>
    </row>
    <row r="544" spans="1:21" s="27" customFormat="1" ht="39.6">
      <c r="A544" s="23"/>
      <c r="B544" s="137" t="s">
        <v>452</v>
      </c>
      <c r="C544" s="134" t="s">
        <v>394</v>
      </c>
      <c r="D544" s="135" t="s">
        <v>229</v>
      </c>
      <c r="E544" s="135" t="s">
        <v>63</v>
      </c>
      <c r="F544" s="135" t="s">
        <v>449</v>
      </c>
      <c r="G544" s="135" t="s">
        <v>453</v>
      </c>
      <c r="H544" s="136">
        <v>3720000</v>
      </c>
      <c r="I544" s="106"/>
      <c r="J544" s="25"/>
      <c r="K544" s="24"/>
      <c r="O544" s="24"/>
      <c r="P544" s="24"/>
      <c r="Q544" s="24"/>
      <c r="R544" s="24"/>
      <c r="S544" s="24"/>
      <c r="T544" s="24"/>
      <c r="U544" s="27" t="str">
        <f t="shared" si="101"/>
        <v>01 2 01 40010465</v>
      </c>
    </row>
    <row r="545" spans="1:21" s="18" customFormat="1" ht="39.6">
      <c r="A545" s="15"/>
      <c r="B545" s="137" t="s">
        <v>147</v>
      </c>
      <c r="C545" s="134" t="s">
        <v>394</v>
      </c>
      <c r="D545" s="135" t="s">
        <v>229</v>
      </c>
      <c r="E545" s="135" t="s">
        <v>63</v>
      </c>
      <c r="F545" s="135" t="s">
        <v>148</v>
      </c>
      <c r="G545" s="135" t="s">
        <v>10</v>
      </c>
      <c r="H545" s="136">
        <f>H551+H556+H546</f>
        <v>13591950</v>
      </c>
      <c r="I545" s="105">
        <f>ROUND(K545*1000,2)</f>
        <v>13591950</v>
      </c>
      <c r="J545" s="16">
        <f>H545-I545</f>
        <v>0</v>
      </c>
      <c r="K545" s="22">
        <v>13591.95</v>
      </c>
      <c r="O545" s="22">
        <v>13591.95</v>
      </c>
      <c r="P545" s="22">
        <v>2671.95</v>
      </c>
      <c r="Q545" s="22">
        <v>1891.95</v>
      </c>
      <c r="R545" s="22">
        <f>H545-O545</f>
        <v>13578358.050000001</v>
      </c>
      <c r="S545" s="22" t="e">
        <f>#REF!-P545</f>
        <v>#REF!</v>
      </c>
      <c r="T545" s="22" t="e">
        <f>#REF!-Q545</f>
        <v>#REF!</v>
      </c>
      <c r="U545" s="18" t="str">
        <f t="shared" si="101"/>
        <v>15 0 00 00000000</v>
      </c>
    </row>
    <row r="546" spans="1:21" s="18" customFormat="1" ht="15.6">
      <c r="A546" s="15"/>
      <c r="B546" s="143" t="s">
        <v>149</v>
      </c>
      <c r="C546" s="134" t="s">
        <v>394</v>
      </c>
      <c r="D546" s="135" t="s">
        <v>229</v>
      </c>
      <c r="E546" s="135" t="s">
        <v>63</v>
      </c>
      <c r="F546" s="135" t="s">
        <v>150</v>
      </c>
      <c r="G546" s="135" t="s">
        <v>10</v>
      </c>
      <c r="H546" s="136">
        <f>H547</f>
        <v>11700000</v>
      </c>
      <c r="I546" s="105">
        <f>ROUND(K546*1000,2)</f>
        <v>11700000</v>
      </c>
      <c r="J546" s="16">
        <f>H546-I546</f>
        <v>0</v>
      </c>
      <c r="K546" s="22">
        <v>11700</v>
      </c>
      <c r="O546" s="22">
        <v>11700</v>
      </c>
      <c r="P546" s="22">
        <v>780</v>
      </c>
      <c r="Q546" s="22">
        <v>0</v>
      </c>
      <c r="R546" s="22">
        <f>H546-O546</f>
        <v>11688300</v>
      </c>
      <c r="S546" s="22" t="e">
        <f>#REF!-P546</f>
        <v>#REF!</v>
      </c>
      <c r="T546" s="22" t="e">
        <f>#REF!-Q546</f>
        <v>#REF!</v>
      </c>
      <c r="U546" s="18" t="str">
        <f t="shared" si="101"/>
        <v>15 1 00 00000000</v>
      </c>
    </row>
    <row r="547" spans="1:21" s="18" customFormat="1" ht="39.6">
      <c r="A547" s="15"/>
      <c r="B547" s="146" t="s">
        <v>273</v>
      </c>
      <c r="C547" s="134" t="s">
        <v>394</v>
      </c>
      <c r="D547" s="135" t="s">
        <v>229</v>
      </c>
      <c r="E547" s="135" t="s">
        <v>63</v>
      </c>
      <c r="F547" s="135" t="s">
        <v>274</v>
      </c>
      <c r="G547" s="135" t="s">
        <v>10</v>
      </c>
      <c r="H547" s="136">
        <f>H548</f>
        <v>11700000</v>
      </c>
      <c r="I547" s="105">
        <f>ROUND(K547*1000,2)</f>
        <v>11700000</v>
      </c>
      <c r="J547" s="16">
        <f>H547-I547</f>
        <v>0</v>
      </c>
      <c r="K547" s="22">
        <v>11700</v>
      </c>
      <c r="O547" s="22">
        <v>11700</v>
      </c>
      <c r="P547" s="22">
        <v>780</v>
      </c>
      <c r="Q547" s="22">
        <v>0</v>
      </c>
      <c r="R547" s="22">
        <f>H547-O547</f>
        <v>11688300</v>
      </c>
      <c r="S547" s="22" t="e">
        <f>#REF!-P547</f>
        <v>#REF!</v>
      </c>
      <c r="T547" s="22" t="e">
        <f>#REF!-Q547</f>
        <v>#REF!</v>
      </c>
      <c r="U547" s="18" t="str">
        <f t="shared" si="101"/>
        <v>15 1 02 00000000</v>
      </c>
    </row>
    <row r="548" spans="1:21" s="18" customFormat="1" ht="39.6">
      <c r="A548" s="15"/>
      <c r="B548" s="143" t="s">
        <v>153</v>
      </c>
      <c r="C548" s="134" t="s">
        <v>394</v>
      </c>
      <c r="D548" s="135" t="s">
        <v>229</v>
      </c>
      <c r="E548" s="135" t="s">
        <v>63</v>
      </c>
      <c r="F548" s="135" t="s">
        <v>275</v>
      </c>
      <c r="G548" s="135" t="s">
        <v>10</v>
      </c>
      <c r="H548" s="136">
        <f>H549</f>
        <v>11700000</v>
      </c>
      <c r="I548" s="105">
        <f>ROUND(K548*1000,2)</f>
        <v>11700000</v>
      </c>
      <c r="J548" s="16">
        <f>H548-I548</f>
        <v>0</v>
      </c>
      <c r="K548" s="22">
        <v>11700</v>
      </c>
      <c r="O548" s="22">
        <v>11700</v>
      </c>
      <c r="P548" s="22">
        <v>780</v>
      </c>
      <c r="Q548" s="22">
        <v>0</v>
      </c>
      <c r="R548" s="22">
        <f>H548-O548</f>
        <v>11688300</v>
      </c>
      <c r="S548" s="22" t="e">
        <f>#REF!-P548</f>
        <v>#REF!</v>
      </c>
      <c r="T548" s="22" t="e">
        <f>#REF!-Q548</f>
        <v>#REF!</v>
      </c>
      <c r="U548" s="18" t="str">
        <f t="shared" si="101"/>
        <v>15 1 02 20350000</v>
      </c>
    </row>
    <row r="549" spans="1:21" s="18" customFormat="1" ht="15.6">
      <c r="A549" s="15"/>
      <c r="B549" s="143" t="s">
        <v>403</v>
      </c>
      <c r="C549" s="134" t="s">
        <v>394</v>
      </c>
      <c r="D549" s="135" t="s">
        <v>229</v>
      </c>
      <c r="E549" s="135" t="s">
        <v>63</v>
      </c>
      <c r="F549" s="135" t="s">
        <v>275</v>
      </c>
      <c r="G549" s="135" t="s">
        <v>404</v>
      </c>
      <c r="H549" s="136">
        <f>H550</f>
        <v>11700000</v>
      </c>
      <c r="I549" s="105">
        <f>ROUND(K549*1000,2)</f>
        <v>11700000</v>
      </c>
      <c r="J549" s="16">
        <f>H549-I549</f>
        <v>0</v>
      </c>
      <c r="K549" s="22">
        <v>11700</v>
      </c>
      <c r="O549" s="22">
        <v>11700</v>
      </c>
      <c r="P549" s="22">
        <v>780</v>
      </c>
      <c r="Q549" s="22">
        <v>0</v>
      </c>
      <c r="R549" s="22">
        <f>H549-O549</f>
        <v>11688300</v>
      </c>
      <c r="S549" s="22" t="e">
        <f>#REF!-P549</f>
        <v>#REF!</v>
      </c>
      <c r="T549" s="22" t="e">
        <f>#REF!-Q549</f>
        <v>#REF!</v>
      </c>
      <c r="U549" s="18" t="str">
        <f t="shared" si="101"/>
        <v>15 1 02 20350610</v>
      </c>
    </row>
    <row r="550" spans="1:21" s="27" customFormat="1" ht="15.6">
      <c r="A550" s="23"/>
      <c r="B550" s="137" t="s">
        <v>407</v>
      </c>
      <c r="C550" s="134" t="s">
        <v>394</v>
      </c>
      <c r="D550" s="135" t="s">
        <v>229</v>
      </c>
      <c r="E550" s="135" t="s">
        <v>63</v>
      </c>
      <c r="F550" s="135" t="s">
        <v>275</v>
      </c>
      <c r="G550" s="135" t="s">
        <v>408</v>
      </c>
      <c r="H550" s="136">
        <v>11700000</v>
      </c>
      <c r="I550" s="106"/>
      <c r="J550" s="25"/>
      <c r="K550" s="24"/>
      <c r="O550" s="24"/>
      <c r="P550" s="24"/>
      <c r="Q550" s="24"/>
      <c r="R550" s="24"/>
      <c r="S550" s="24"/>
      <c r="T550" s="24"/>
    </row>
    <row r="551" spans="1:21" s="18" customFormat="1" ht="15.6">
      <c r="A551" s="15"/>
      <c r="B551" s="137" t="s">
        <v>155</v>
      </c>
      <c r="C551" s="134" t="s">
        <v>394</v>
      </c>
      <c r="D551" s="135" t="s">
        <v>229</v>
      </c>
      <c r="E551" s="135" t="s">
        <v>63</v>
      </c>
      <c r="F551" s="135" t="s">
        <v>156</v>
      </c>
      <c r="G551" s="135" t="s">
        <v>10</v>
      </c>
      <c r="H551" s="136">
        <f t="shared" ref="H551:H553" si="107">H552</f>
        <v>217150</v>
      </c>
      <c r="I551" s="105">
        <f>ROUND(K551*1000,2)</f>
        <v>217150</v>
      </c>
      <c r="J551" s="16">
        <f>H551-I551</f>
        <v>0</v>
      </c>
      <c r="K551" s="22">
        <v>217.15</v>
      </c>
      <c r="O551" s="22">
        <v>217.15</v>
      </c>
      <c r="P551" s="22">
        <v>217.15</v>
      </c>
      <c r="Q551" s="22">
        <v>217.15</v>
      </c>
      <c r="R551" s="22">
        <f>H551-O551</f>
        <v>216932.85</v>
      </c>
      <c r="S551" s="22" t="e">
        <f>#REF!-P551</f>
        <v>#REF!</v>
      </c>
      <c r="T551" s="22" t="e">
        <f>#REF!-Q551</f>
        <v>#REF!</v>
      </c>
      <c r="U551" s="18" t="str">
        <f t="shared" si="101"/>
        <v>15 2 00 00000000</v>
      </c>
    </row>
    <row r="552" spans="1:21" s="18" customFormat="1" ht="39.6">
      <c r="A552" s="15"/>
      <c r="B552" s="137" t="s">
        <v>161</v>
      </c>
      <c r="C552" s="134" t="s">
        <v>394</v>
      </c>
      <c r="D552" s="135" t="s">
        <v>229</v>
      </c>
      <c r="E552" s="135" t="s">
        <v>63</v>
      </c>
      <c r="F552" s="135" t="s">
        <v>162</v>
      </c>
      <c r="G552" s="135" t="s">
        <v>10</v>
      </c>
      <c r="H552" s="136">
        <f t="shared" si="107"/>
        <v>217150</v>
      </c>
      <c r="I552" s="105">
        <f>ROUND(K552*1000,2)</f>
        <v>217150</v>
      </c>
      <c r="J552" s="16">
        <f>H552-I552</f>
        <v>0</v>
      </c>
      <c r="K552" s="22">
        <v>217.15</v>
      </c>
      <c r="O552" s="22">
        <v>217.15</v>
      </c>
      <c r="P552" s="22">
        <v>217.15</v>
      </c>
      <c r="Q552" s="22">
        <v>217.15</v>
      </c>
      <c r="R552" s="22">
        <f>H552-O552</f>
        <v>216932.85</v>
      </c>
      <c r="S552" s="22" t="e">
        <f>#REF!-P552</f>
        <v>#REF!</v>
      </c>
      <c r="T552" s="22" t="e">
        <f>#REF!-Q552</f>
        <v>#REF!</v>
      </c>
      <c r="U552" s="18" t="str">
        <f t="shared" si="101"/>
        <v>15 2 02 00000000</v>
      </c>
    </row>
    <row r="553" spans="1:21" s="18" customFormat="1" ht="52.8">
      <c r="A553" s="15"/>
      <c r="B553" s="139" t="s">
        <v>159</v>
      </c>
      <c r="C553" s="134" t="s">
        <v>394</v>
      </c>
      <c r="D553" s="135" t="s">
        <v>229</v>
      </c>
      <c r="E553" s="135" t="s">
        <v>63</v>
      </c>
      <c r="F553" s="135" t="s">
        <v>163</v>
      </c>
      <c r="G553" s="135" t="s">
        <v>10</v>
      </c>
      <c r="H553" s="136">
        <f t="shared" si="107"/>
        <v>217150</v>
      </c>
      <c r="I553" s="105">
        <f>ROUND(K553*1000,2)</f>
        <v>217150</v>
      </c>
      <c r="J553" s="16">
        <f>H553-I553</f>
        <v>0</v>
      </c>
      <c r="K553" s="22">
        <v>217.15</v>
      </c>
      <c r="O553" s="22">
        <v>217.15</v>
      </c>
      <c r="P553" s="22">
        <v>217.15</v>
      </c>
      <c r="Q553" s="22">
        <v>217.15</v>
      </c>
      <c r="R553" s="22">
        <f>H553-O553</f>
        <v>216932.85</v>
      </c>
      <c r="S553" s="22" t="e">
        <f>#REF!-P553</f>
        <v>#REF!</v>
      </c>
      <c r="T553" s="22" t="e">
        <f>#REF!-Q553</f>
        <v>#REF!</v>
      </c>
      <c r="U553" s="18" t="str">
        <f t="shared" si="101"/>
        <v>15 2 02 20370000</v>
      </c>
    </row>
    <row r="554" spans="1:21" s="18" customFormat="1" ht="15.6">
      <c r="A554" s="15"/>
      <c r="B554" s="143" t="s">
        <v>403</v>
      </c>
      <c r="C554" s="134" t="s">
        <v>394</v>
      </c>
      <c r="D554" s="135" t="s">
        <v>229</v>
      </c>
      <c r="E554" s="135" t="s">
        <v>63</v>
      </c>
      <c r="F554" s="135" t="s">
        <v>163</v>
      </c>
      <c r="G554" s="135" t="s">
        <v>404</v>
      </c>
      <c r="H554" s="136">
        <f>H555</f>
        <v>217150</v>
      </c>
      <c r="I554" s="105">
        <f>ROUND(K554*1000,2)</f>
        <v>217150</v>
      </c>
      <c r="J554" s="16">
        <f>H554-I554</f>
        <v>0</v>
      </c>
      <c r="K554" s="22">
        <v>217.15</v>
      </c>
      <c r="O554" s="22">
        <v>217.15</v>
      </c>
      <c r="P554" s="22">
        <v>217.15</v>
      </c>
      <c r="Q554" s="22">
        <v>217.15</v>
      </c>
      <c r="R554" s="22">
        <f>H554-O554</f>
        <v>216932.85</v>
      </c>
      <c r="S554" s="22" t="e">
        <f>#REF!-P554</f>
        <v>#REF!</v>
      </c>
      <c r="T554" s="22" t="e">
        <f>#REF!-Q554</f>
        <v>#REF!</v>
      </c>
      <c r="U554" s="18" t="str">
        <f t="shared" si="101"/>
        <v>15 2 02 20370610</v>
      </c>
    </row>
    <row r="555" spans="1:21" s="27" customFormat="1" ht="15.6">
      <c r="A555" s="23"/>
      <c r="B555" s="137" t="s">
        <v>407</v>
      </c>
      <c r="C555" s="134" t="s">
        <v>394</v>
      </c>
      <c r="D555" s="135" t="s">
        <v>229</v>
      </c>
      <c r="E555" s="135" t="s">
        <v>63</v>
      </c>
      <c r="F555" s="135" t="s">
        <v>163</v>
      </c>
      <c r="G555" s="135" t="s">
        <v>408</v>
      </c>
      <c r="H555" s="136">
        <v>217150</v>
      </c>
      <c r="I555" s="106"/>
      <c r="J555" s="25"/>
      <c r="K555" s="24"/>
      <c r="O555" s="24"/>
      <c r="P555" s="24"/>
      <c r="Q555" s="24"/>
      <c r="R555" s="24"/>
      <c r="S555" s="24"/>
      <c r="T555" s="24"/>
    </row>
    <row r="556" spans="1:21" s="18" customFormat="1" ht="26.4">
      <c r="A556" s="15"/>
      <c r="B556" s="133" t="s">
        <v>169</v>
      </c>
      <c r="C556" s="134" t="s">
        <v>394</v>
      </c>
      <c r="D556" s="135" t="s">
        <v>229</v>
      </c>
      <c r="E556" s="135" t="s">
        <v>63</v>
      </c>
      <c r="F556" s="135" t="s">
        <v>170</v>
      </c>
      <c r="G556" s="135" t="s">
        <v>10</v>
      </c>
      <c r="H556" s="136">
        <f t="shared" ref="H556:H558" si="108">H557</f>
        <v>1674800</v>
      </c>
      <c r="I556" s="105">
        <f>ROUND(K556*1000,2)</f>
        <v>1674800</v>
      </c>
      <c r="J556" s="16">
        <f>H556-I556</f>
        <v>0</v>
      </c>
      <c r="K556" s="22">
        <v>1674.8</v>
      </c>
      <c r="O556" s="22">
        <v>1674.8</v>
      </c>
      <c r="P556" s="22">
        <v>1674.8</v>
      </c>
      <c r="Q556" s="22">
        <v>1674.8</v>
      </c>
      <c r="R556" s="22">
        <f>H556-O556</f>
        <v>1673125.2</v>
      </c>
      <c r="S556" s="22" t="e">
        <f>#REF!-P556</f>
        <v>#REF!</v>
      </c>
      <c r="T556" s="22" t="e">
        <f>#REF!-Q556</f>
        <v>#REF!</v>
      </c>
      <c r="U556" s="18" t="str">
        <f t="shared" si="101"/>
        <v>15 3 00 00000000</v>
      </c>
    </row>
    <row r="557" spans="1:21" s="18" customFormat="1" ht="26.4">
      <c r="A557" s="15"/>
      <c r="B557" s="133" t="s">
        <v>374</v>
      </c>
      <c r="C557" s="134" t="s">
        <v>394</v>
      </c>
      <c r="D557" s="135" t="s">
        <v>229</v>
      </c>
      <c r="E557" s="135" t="s">
        <v>63</v>
      </c>
      <c r="F557" s="135" t="s">
        <v>375</v>
      </c>
      <c r="G557" s="135" t="s">
        <v>10</v>
      </c>
      <c r="H557" s="136">
        <f t="shared" si="108"/>
        <v>1674800</v>
      </c>
      <c r="I557" s="105">
        <f>ROUND(K557*1000,2)</f>
        <v>1674800</v>
      </c>
      <c r="J557" s="16">
        <f>H557-I557</f>
        <v>0</v>
      </c>
      <c r="K557" s="22">
        <v>1674.8</v>
      </c>
      <c r="O557" s="22">
        <v>1674.8</v>
      </c>
      <c r="P557" s="22">
        <v>1674.8</v>
      </c>
      <c r="Q557" s="22">
        <v>1674.8</v>
      </c>
      <c r="R557" s="22">
        <f>H557-O557</f>
        <v>1673125.2</v>
      </c>
      <c r="S557" s="22" t="e">
        <f>#REF!-P557</f>
        <v>#REF!</v>
      </c>
      <c r="T557" s="22" t="e">
        <f>#REF!-Q557</f>
        <v>#REF!</v>
      </c>
      <c r="U557" s="18" t="str">
        <f t="shared" si="101"/>
        <v>15 3 01 00000000</v>
      </c>
    </row>
    <row r="558" spans="1:21" s="18" customFormat="1" ht="26.4">
      <c r="A558" s="15"/>
      <c r="B558" s="133" t="s">
        <v>376</v>
      </c>
      <c r="C558" s="134" t="s">
        <v>394</v>
      </c>
      <c r="D558" s="135" t="s">
        <v>229</v>
      </c>
      <c r="E558" s="135" t="s">
        <v>63</v>
      </c>
      <c r="F558" s="135" t="s">
        <v>377</v>
      </c>
      <c r="G558" s="135" t="s">
        <v>10</v>
      </c>
      <c r="H558" s="136">
        <f t="shared" si="108"/>
        <v>1674800</v>
      </c>
      <c r="I558" s="105">
        <f>ROUND(K558*1000,2)</f>
        <v>1674800</v>
      </c>
      <c r="J558" s="16">
        <f>H558-I558</f>
        <v>0</v>
      </c>
      <c r="K558" s="22">
        <v>1674.8</v>
      </c>
      <c r="O558" s="22">
        <v>1674.8</v>
      </c>
      <c r="P558" s="22">
        <v>1674.8</v>
      </c>
      <c r="Q558" s="22">
        <v>1674.8</v>
      </c>
      <c r="R558" s="22">
        <f>H558-O558</f>
        <v>1673125.2</v>
      </c>
      <c r="S558" s="22" t="e">
        <f>#REF!-P558</f>
        <v>#REF!</v>
      </c>
      <c r="T558" s="22" t="e">
        <f>#REF!-Q558</f>
        <v>#REF!</v>
      </c>
      <c r="U558" s="18" t="str">
        <f t="shared" si="101"/>
        <v>15 3 01 20660000</v>
      </c>
    </row>
    <row r="559" spans="1:21" s="18" customFormat="1" ht="15.6">
      <c r="A559" s="15"/>
      <c r="B559" s="143" t="s">
        <v>403</v>
      </c>
      <c r="C559" s="134" t="s">
        <v>394</v>
      </c>
      <c r="D559" s="135" t="s">
        <v>229</v>
      </c>
      <c r="E559" s="135" t="s">
        <v>63</v>
      </c>
      <c r="F559" s="135" t="s">
        <v>377</v>
      </c>
      <c r="G559" s="135" t="s">
        <v>404</v>
      </c>
      <c r="H559" s="136">
        <f>H560</f>
        <v>1674800</v>
      </c>
      <c r="I559" s="105">
        <f>ROUND(K559*1000,2)</f>
        <v>1674800</v>
      </c>
      <c r="J559" s="16">
        <f>H559-I559</f>
        <v>0</v>
      </c>
      <c r="K559" s="22">
        <v>1674.8</v>
      </c>
      <c r="O559" s="22">
        <v>1674.8</v>
      </c>
      <c r="P559" s="22">
        <v>1674.8</v>
      </c>
      <c r="Q559" s="22">
        <v>1674.8</v>
      </c>
      <c r="R559" s="22">
        <f>H559-O559</f>
        <v>1673125.2</v>
      </c>
      <c r="S559" s="22" t="e">
        <f>#REF!-P559</f>
        <v>#REF!</v>
      </c>
      <c r="T559" s="22" t="e">
        <f>#REF!-Q559</f>
        <v>#REF!</v>
      </c>
      <c r="U559" s="18" t="str">
        <f t="shared" si="101"/>
        <v>15 3 01 20660610</v>
      </c>
    </row>
    <row r="560" spans="1:21" s="27" customFormat="1" ht="15.6">
      <c r="A560" s="23"/>
      <c r="B560" s="137" t="s">
        <v>407</v>
      </c>
      <c r="C560" s="134" t="s">
        <v>394</v>
      </c>
      <c r="D560" s="135" t="s">
        <v>229</v>
      </c>
      <c r="E560" s="135" t="s">
        <v>63</v>
      </c>
      <c r="F560" s="135" t="s">
        <v>377</v>
      </c>
      <c r="G560" s="135" t="s">
        <v>408</v>
      </c>
      <c r="H560" s="136">
        <v>1674800</v>
      </c>
      <c r="I560" s="106"/>
      <c r="J560" s="25"/>
      <c r="K560" s="24"/>
      <c r="O560" s="24"/>
      <c r="P560" s="24"/>
      <c r="Q560" s="24"/>
      <c r="R560" s="24"/>
      <c r="S560" s="24"/>
      <c r="T560" s="24"/>
    </row>
    <row r="561" spans="1:21" s="18" customFormat="1" ht="66">
      <c r="A561" s="15"/>
      <c r="B561" s="133" t="s">
        <v>420</v>
      </c>
      <c r="C561" s="134" t="s">
        <v>394</v>
      </c>
      <c r="D561" s="135" t="s">
        <v>229</v>
      </c>
      <c r="E561" s="135" t="s">
        <v>63</v>
      </c>
      <c r="F561" s="135" t="s">
        <v>421</v>
      </c>
      <c r="G561" s="135" t="s">
        <v>10</v>
      </c>
      <c r="H561" s="136">
        <f t="shared" ref="H561:H563" si="109">H562</f>
        <v>2776060</v>
      </c>
      <c r="I561" s="105">
        <f>ROUND(K561*1000,2)</f>
        <v>2776060</v>
      </c>
      <c r="J561" s="16">
        <f>H561-I561</f>
        <v>0</v>
      </c>
      <c r="K561" s="22">
        <v>2776.06</v>
      </c>
      <c r="O561" s="22">
        <v>2776.06</v>
      </c>
      <c r="P561" s="22">
        <v>2776.06</v>
      </c>
      <c r="Q561" s="22">
        <v>2776.06</v>
      </c>
      <c r="R561" s="22">
        <f>H561-O561</f>
        <v>2773283.94</v>
      </c>
      <c r="S561" s="22" t="e">
        <f>#REF!-P561</f>
        <v>#REF!</v>
      </c>
      <c r="T561" s="22" t="e">
        <f>#REF!-Q561</f>
        <v>#REF!</v>
      </c>
      <c r="U561" s="18" t="str">
        <f t="shared" si="101"/>
        <v>16 0 00 00000000</v>
      </c>
    </row>
    <row r="562" spans="1:21" s="18" customFormat="1" ht="26.4">
      <c r="A562" s="15"/>
      <c r="B562" s="133" t="s">
        <v>422</v>
      </c>
      <c r="C562" s="134" t="s">
        <v>394</v>
      </c>
      <c r="D562" s="135" t="s">
        <v>229</v>
      </c>
      <c r="E562" s="135" t="s">
        <v>63</v>
      </c>
      <c r="F562" s="135" t="s">
        <v>423</v>
      </c>
      <c r="G562" s="135" t="s">
        <v>10</v>
      </c>
      <c r="H562" s="136">
        <f t="shared" si="109"/>
        <v>2776060</v>
      </c>
      <c r="I562" s="105">
        <f>ROUND(K562*1000,2)</f>
        <v>2776060</v>
      </c>
      <c r="J562" s="16">
        <f>H562-I562</f>
        <v>0</v>
      </c>
      <c r="K562" s="22">
        <v>2776.06</v>
      </c>
      <c r="O562" s="22">
        <v>2776.06</v>
      </c>
      <c r="P562" s="22">
        <v>2776.06</v>
      </c>
      <c r="Q562" s="22">
        <v>2776.06</v>
      </c>
      <c r="R562" s="22">
        <f>H562-O562</f>
        <v>2773283.94</v>
      </c>
      <c r="S562" s="22" t="e">
        <f>#REF!-P562</f>
        <v>#REF!</v>
      </c>
      <c r="T562" s="22" t="e">
        <f>#REF!-Q562</f>
        <v>#REF!</v>
      </c>
      <c r="U562" s="18" t="str">
        <f t="shared" si="101"/>
        <v>16 2 00 00000000</v>
      </c>
    </row>
    <row r="563" spans="1:21" s="18" customFormat="1" ht="39.6">
      <c r="A563" s="15"/>
      <c r="B563" s="133" t="s">
        <v>424</v>
      </c>
      <c r="C563" s="134" t="s">
        <v>394</v>
      </c>
      <c r="D563" s="135" t="s">
        <v>229</v>
      </c>
      <c r="E563" s="135" t="s">
        <v>63</v>
      </c>
      <c r="F563" s="135" t="s">
        <v>425</v>
      </c>
      <c r="G563" s="135" t="s">
        <v>10</v>
      </c>
      <c r="H563" s="136">
        <f t="shared" si="109"/>
        <v>2776060</v>
      </c>
      <c r="I563" s="105">
        <f>ROUND(K563*1000,2)</f>
        <v>2776060</v>
      </c>
      <c r="J563" s="16">
        <f>H563-I563</f>
        <v>0</v>
      </c>
      <c r="K563" s="22">
        <v>2776.06</v>
      </c>
      <c r="O563" s="22">
        <v>2776.06</v>
      </c>
      <c r="P563" s="22">
        <v>2776.06</v>
      </c>
      <c r="Q563" s="22">
        <v>2776.06</v>
      </c>
      <c r="R563" s="22">
        <f>H563-O563</f>
        <v>2773283.94</v>
      </c>
      <c r="S563" s="22" t="e">
        <f>#REF!-P563</f>
        <v>#REF!</v>
      </c>
      <c r="T563" s="22" t="e">
        <f>#REF!-Q563</f>
        <v>#REF!</v>
      </c>
      <c r="U563" s="18" t="str">
        <f t="shared" si="101"/>
        <v>16 2 02 00000000</v>
      </c>
    </row>
    <row r="564" spans="1:21" s="18" customFormat="1" ht="39.6">
      <c r="A564" s="15"/>
      <c r="B564" s="133" t="s">
        <v>426</v>
      </c>
      <c r="C564" s="134" t="s">
        <v>394</v>
      </c>
      <c r="D564" s="135" t="s">
        <v>229</v>
      </c>
      <c r="E564" s="135" t="s">
        <v>63</v>
      </c>
      <c r="F564" s="135" t="s">
        <v>427</v>
      </c>
      <c r="G564" s="135" t="s">
        <v>10</v>
      </c>
      <c r="H564" s="136">
        <f>H565+H567</f>
        <v>2776060</v>
      </c>
      <c r="I564" s="105">
        <f>ROUND(K564*1000,2)</f>
        <v>2776060</v>
      </c>
      <c r="J564" s="16">
        <f>H564-I564</f>
        <v>0</v>
      </c>
      <c r="K564" s="22">
        <v>2776.06</v>
      </c>
      <c r="O564" s="22">
        <v>2776.06</v>
      </c>
      <c r="P564" s="22">
        <v>2776.06</v>
      </c>
      <c r="Q564" s="22">
        <v>2776.06</v>
      </c>
      <c r="R564" s="22">
        <f>H564-O564</f>
        <v>2773283.94</v>
      </c>
      <c r="S564" s="22" t="e">
        <f>#REF!-P564</f>
        <v>#REF!</v>
      </c>
      <c r="T564" s="22" t="e">
        <f>#REF!-Q564</f>
        <v>#REF!</v>
      </c>
      <c r="U564" s="18" t="str">
        <f t="shared" si="101"/>
        <v>16 2 02 20550000</v>
      </c>
    </row>
    <row r="565" spans="1:21" s="18" customFormat="1" ht="15.6">
      <c r="A565" s="15"/>
      <c r="B565" s="143" t="s">
        <v>403</v>
      </c>
      <c r="C565" s="134" t="s">
        <v>394</v>
      </c>
      <c r="D565" s="135" t="s">
        <v>229</v>
      </c>
      <c r="E565" s="135" t="s">
        <v>63</v>
      </c>
      <c r="F565" s="135" t="s">
        <v>427</v>
      </c>
      <c r="G565" s="135" t="s">
        <v>404</v>
      </c>
      <c r="H565" s="136">
        <f>H566</f>
        <v>2627360</v>
      </c>
      <c r="I565" s="105">
        <f>ROUND(K565*1000,2)</f>
        <v>2627360</v>
      </c>
      <c r="J565" s="16">
        <f>H565-I565</f>
        <v>0</v>
      </c>
      <c r="K565" s="22">
        <v>2627.36</v>
      </c>
      <c r="O565" s="22">
        <v>2627.36</v>
      </c>
      <c r="P565" s="22">
        <v>2627.36</v>
      </c>
      <c r="Q565" s="22">
        <v>2627.36</v>
      </c>
      <c r="R565" s="22">
        <f>H565-O565</f>
        <v>2624732.64</v>
      </c>
      <c r="S565" s="22" t="e">
        <f>#REF!-P565</f>
        <v>#REF!</v>
      </c>
      <c r="T565" s="22" t="e">
        <f>#REF!-Q565</f>
        <v>#REF!</v>
      </c>
      <c r="U565" s="18" t="str">
        <f t="shared" si="101"/>
        <v>16 2 02 20550610</v>
      </c>
    </row>
    <row r="566" spans="1:21" s="27" customFormat="1" ht="15.6">
      <c r="A566" s="23"/>
      <c r="B566" s="137" t="s">
        <v>407</v>
      </c>
      <c r="C566" s="134" t="s">
        <v>394</v>
      </c>
      <c r="D566" s="135" t="s">
        <v>229</v>
      </c>
      <c r="E566" s="135" t="s">
        <v>63</v>
      </c>
      <c r="F566" s="135" t="s">
        <v>427</v>
      </c>
      <c r="G566" s="135" t="s">
        <v>408</v>
      </c>
      <c r="H566" s="136">
        <v>2627360</v>
      </c>
      <c r="I566" s="106"/>
      <c r="J566" s="25"/>
      <c r="K566" s="24"/>
      <c r="O566" s="24"/>
      <c r="P566" s="24"/>
      <c r="Q566" s="24"/>
      <c r="R566" s="24"/>
      <c r="S566" s="24"/>
      <c r="T566" s="24"/>
    </row>
    <row r="567" spans="1:21" s="18" customFormat="1" ht="15.6">
      <c r="A567" s="15"/>
      <c r="B567" s="143" t="s">
        <v>409</v>
      </c>
      <c r="C567" s="134" t="s">
        <v>394</v>
      </c>
      <c r="D567" s="135" t="s">
        <v>229</v>
      </c>
      <c r="E567" s="135" t="s">
        <v>63</v>
      </c>
      <c r="F567" s="135" t="s">
        <v>427</v>
      </c>
      <c r="G567" s="135" t="s">
        <v>410</v>
      </c>
      <c r="H567" s="136">
        <f>H568</f>
        <v>148700</v>
      </c>
      <c r="I567" s="105">
        <f>ROUND(K567*1000,2)</f>
        <v>148700</v>
      </c>
      <c r="J567" s="16">
        <f>H567-I567</f>
        <v>0</v>
      </c>
      <c r="K567" s="22">
        <v>148.69999999999999</v>
      </c>
      <c r="O567" s="22">
        <v>148.69999999999999</v>
      </c>
      <c r="P567" s="22">
        <v>148.69999999999999</v>
      </c>
      <c r="Q567" s="22">
        <v>148.69999999999999</v>
      </c>
      <c r="R567" s="22">
        <f>H567-O567</f>
        <v>148551.29999999999</v>
      </c>
      <c r="S567" s="22" t="e">
        <f>#REF!-P567</f>
        <v>#REF!</v>
      </c>
      <c r="T567" s="22" t="e">
        <f>#REF!-Q567</f>
        <v>#REF!</v>
      </c>
      <c r="U567" s="18" t="str">
        <f t="shared" si="101"/>
        <v>16 2 02 20550620</v>
      </c>
    </row>
    <row r="568" spans="1:21" s="27" customFormat="1" ht="15.6">
      <c r="A568" s="23"/>
      <c r="B568" s="137" t="s">
        <v>428</v>
      </c>
      <c r="C568" s="134" t="s">
        <v>394</v>
      </c>
      <c r="D568" s="135" t="s">
        <v>229</v>
      </c>
      <c r="E568" s="135" t="s">
        <v>63</v>
      </c>
      <c r="F568" s="135" t="s">
        <v>427</v>
      </c>
      <c r="G568" s="135" t="s">
        <v>429</v>
      </c>
      <c r="H568" s="136">
        <v>148700</v>
      </c>
      <c r="I568" s="106"/>
      <c r="J568" s="25"/>
      <c r="K568" s="24"/>
      <c r="O568" s="24"/>
      <c r="P568" s="24"/>
      <c r="Q568" s="24"/>
      <c r="R568" s="24"/>
      <c r="S568" s="24"/>
      <c r="T568" s="24"/>
    </row>
    <row r="569" spans="1:21" s="18" customFormat="1" ht="26.4">
      <c r="A569" s="15"/>
      <c r="B569" s="133" t="s">
        <v>430</v>
      </c>
      <c r="C569" s="134" t="s">
        <v>394</v>
      </c>
      <c r="D569" s="135" t="s">
        <v>229</v>
      </c>
      <c r="E569" s="135" t="s">
        <v>63</v>
      </c>
      <c r="F569" s="135" t="s">
        <v>431</v>
      </c>
      <c r="G569" s="135" t="s">
        <v>10</v>
      </c>
      <c r="H569" s="136">
        <f t="shared" ref="H569:H570" si="110">H570</f>
        <v>2538870</v>
      </c>
      <c r="I569" s="105">
        <f>ROUND(K569*1000,2)</f>
        <v>2538870</v>
      </c>
      <c r="J569" s="16">
        <f>H569-I569</f>
        <v>0</v>
      </c>
      <c r="K569" s="22">
        <v>2538.87</v>
      </c>
      <c r="O569" s="22">
        <v>2538.87</v>
      </c>
      <c r="P569" s="22">
        <v>2538.87</v>
      </c>
      <c r="Q569" s="22">
        <v>2538.87</v>
      </c>
      <c r="R569" s="22">
        <f>H569-O569</f>
        <v>2536331.13</v>
      </c>
      <c r="S569" s="22" t="e">
        <f>#REF!-P569</f>
        <v>#REF!</v>
      </c>
      <c r="T569" s="22" t="e">
        <f>#REF!-Q569</f>
        <v>#REF!</v>
      </c>
      <c r="U569" s="18" t="str">
        <f t="shared" si="101"/>
        <v>17 0 00 00000000</v>
      </c>
    </row>
    <row r="570" spans="1:21" s="18" customFormat="1" ht="39.6">
      <c r="A570" s="15"/>
      <c r="B570" s="139" t="s">
        <v>432</v>
      </c>
      <c r="C570" s="134" t="s">
        <v>394</v>
      </c>
      <c r="D570" s="135" t="s">
        <v>229</v>
      </c>
      <c r="E570" s="135" t="s">
        <v>63</v>
      </c>
      <c r="F570" s="135" t="s">
        <v>433</v>
      </c>
      <c r="G570" s="135" t="s">
        <v>10</v>
      </c>
      <c r="H570" s="136">
        <f t="shared" si="110"/>
        <v>2538870</v>
      </c>
      <c r="I570" s="105">
        <f>ROUND(K570*1000,2)</f>
        <v>2538870</v>
      </c>
      <c r="J570" s="16">
        <f>H570-I570</f>
        <v>0</v>
      </c>
      <c r="K570" s="22">
        <v>2538.87</v>
      </c>
      <c r="O570" s="22">
        <v>2538.87</v>
      </c>
      <c r="P570" s="22">
        <v>2538.87</v>
      </c>
      <c r="Q570" s="22">
        <v>2538.87</v>
      </c>
      <c r="R570" s="22">
        <f>H570-O570</f>
        <v>2536331.13</v>
      </c>
      <c r="S570" s="22" t="e">
        <f>#REF!-P570</f>
        <v>#REF!</v>
      </c>
      <c r="T570" s="22" t="e">
        <f>#REF!-Q570</f>
        <v>#REF!</v>
      </c>
      <c r="U570" s="18" t="str">
        <f t="shared" si="101"/>
        <v>17 Б 00 00000000</v>
      </c>
    </row>
    <row r="571" spans="1:21" s="18" customFormat="1" ht="26.4">
      <c r="A571" s="15"/>
      <c r="B571" s="133" t="s">
        <v>434</v>
      </c>
      <c r="C571" s="134" t="s">
        <v>394</v>
      </c>
      <c r="D571" s="135" t="s">
        <v>229</v>
      </c>
      <c r="E571" s="135" t="s">
        <v>63</v>
      </c>
      <c r="F571" s="135" t="s">
        <v>435</v>
      </c>
      <c r="G571" s="135" t="s">
        <v>10</v>
      </c>
      <c r="H571" s="136">
        <f>H573</f>
        <v>2538870</v>
      </c>
      <c r="I571" s="105">
        <f>ROUND(K571*1000,2)</f>
        <v>2538870</v>
      </c>
      <c r="J571" s="16">
        <f>H571-I571</f>
        <v>0</v>
      </c>
      <c r="K571" s="22">
        <v>2538.87</v>
      </c>
      <c r="O571" s="22">
        <v>2538.87</v>
      </c>
      <c r="P571" s="22">
        <v>2538.87</v>
      </c>
      <c r="Q571" s="22">
        <v>2538.87</v>
      </c>
      <c r="R571" s="22">
        <f>H571-O571</f>
        <v>2536331.13</v>
      </c>
      <c r="S571" s="22" t="e">
        <f>#REF!-P571</f>
        <v>#REF!</v>
      </c>
      <c r="T571" s="22" t="e">
        <f>#REF!-Q571</f>
        <v>#REF!</v>
      </c>
      <c r="U571" s="18" t="str">
        <f t="shared" ref="U571:U656" si="111">CONCATENATE(F571,G571)</f>
        <v>17 Б 01 00000000</v>
      </c>
    </row>
    <row r="572" spans="1:21" s="18" customFormat="1" ht="26.4">
      <c r="A572" s="15"/>
      <c r="B572" s="143" t="s">
        <v>436</v>
      </c>
      <c r="C572" s="134" t="s">
        <v>394</v>
      </c>
      <c r="D572" s="135" t="s">
        <v>229</v>
      </c>
      <c r="E572" s="135" t="s">
        <v>63</v>
      </c>
      <c r="F572" s="135" t="s">
        <v>437</v>
      </c>
      <c r="G572" s="135" t="s">
        <v>10</v>
      </c>
      <c r="H572" s="136">
        <f>H573</f>
        <v>2538870</v>
      </c>
      <c r="I572" s="105">
        <f>ROUND(K572*1000,2)</f>
        <v>2538870</v>
      </c>
      <c r="J572" s="16">
        <f>H572-I572</f>
        <v>0</v>
      </c>
      <c r="K572" s="22">
        <v>2538.87</v>
      </c>
      <c r="O572" s="22">
        <v>2538.87</v>
      </c>
      <c r="P572" s="22">
        <v>2538.87</v>
      </c>
      <c r="Q572" s="22">
        <v>2538.87</v>
      </c>
      <c r="R572" s="22">
        <f>H572-O572</f>
        <v>2536331.13</v>
      </c>
      <c r="S572" s="22" t="e">
        <f>#REF!-P572</f>
        <v>#REF!</v>
      </c>
      <c r="T572" s="22" t="e">
        <f>#REF!-Q572</f>
        <v>#REF!</v>
      </c>
      <c r="U572" s="18" t="str">
        <f t="shared" si="111"/>
        <v>17 Б 01 20490000</v>
      </c>
    </row>
    <row r="573" spans="1:21" s="18" customFormat="1" ht="15.6">
      <c r="A573" s="15"/>
      <c r="B573" s="143" t="s">
        <v>403</v>
      </c>
      <c r="C573" s="134" t="s">
        <v>394</v>
      </c>
      <c r="D573" s="135" t="s">
        <v>229</v>
      </c>
      <c r="E573" s="135" t="s">
        <v>63</v>
      </c>
      <c r="F573" s="135" t="s">
        <v>437</v>
      </c>
      <c r="G573" s="135" t="s">
        <v>404</v>
      </c>
      <c r="H573" s="136">
        <f>H574</f>
        <v>2538870</v>
      </c>
      <c r="I573" s="105">
        <f>ROUND(K573*1000,2)</f>
        <v>2538870</v>
      </c>
      <c r="J573" s="16">
        <f>H573-I573</f>
        <v>0</v>
      </c>
      <c r="K573" s="22">
        <v>2538.87</v>
      </c>
      <c r="O573" s="22">
        <v>2538.87</v>
      </c>
      <c r="P573" s="22">
        <v>2538.87</v>
      </c>
      <c r="Q573" s="22">
        <v>2538.87</v>
      </c>
      <c r="R573" s="22">
        <f>H573-O573</f>
        <v>2536331.13</v>
      </c>
      <c r="S573" s="22" t="e">
        <f>#REF!-P573</f>
        <v>#REF!</v>
      </c>
      <c r="T573" s="22" t="e">
        <f>#REF!-Q573</f>
        <v>#REF!</v>
      </c>
      <c r="U573" s="18" t="str">
        <f t="shared" si="111"/>
        <v>17 Б 01 20490610</v>
      </c>
    </row>
    <row r="574" spans="1:21" s="27" customFormat="1" ht="15.6">
      <c r="A574" s="23"/>
      <c r="B574" s="137" t="s">
        <v>407</v>
      </c>
      <c r="C574" s="134" t="s">
        <v>394</v>
      </c>
      <c r="D574" s="135" t="s">
        <v>229</v>
      </c>
      <c r="E574" s="135" t="s">
        <v>63</v>
      </c>
      <c r="F574" s="135" t="s">
        <v>437</v>
      </c>
      <c r="G574" s="135" t="s">
        <v>408</v>
      </c>
      <c r="H574" s="136">
        <v>2538870</v>
      </c>
      <c r="I574" s="106"/>
      <c r="J574" s="25"/>
      <c r="K574" s="24"/>
      <c r="O574" s="24"/>
      <c r="P574" s="24"/>
      <c r="Q574" s="24"/>
      <c r="R574" s="24"/>
      <c r="S574" s="24"/>
      <c r="T574" s="24"/>
    </row>
    <row r="575" spans="1:21" s="18" customFormat="1" ht="26.4">
      <c r="A575" s="15"/>
      <c r="B575" s="143" t="s">
        <v>175</v>
      </c>
      <c r="C575" s="134" t="s">
        <v>394</v>
      </c>
      <c r="D575" s="135" t="s">
        <v>229</v>
      </c>
      <c r="E575" s="135" t="s">
        <v>63</v>
      </c>
      <c r="F575" s="135" t="s">
        <v>176</v>
      </c>
      <c r="G575" s="135" t="s">
        <v>10</v>
      </c>
      <c r="H575" s="136">
        <f t="shared" ref="H575:H578" si="112">H576</f>
        <v>91800</v>
      </c>
      <c r="I575" s="105">
        <f>ROUND(K575*1000,2)</f>
        <v>91800</v>
      </c>
      <c r="J575" s="16">
        <f>H575-I575</f>
        <v>0</v>
      </c>
      <c r="K575" s="22">
        <v>91.8</v>
      </c>
      <c r="O575" s="22">
        <v>91.8</v>
      </c>
      <c r="P575" s="22">
        <v>91.8</v>
      </c>
      <c r="Q575" s="22">
        <v>91.8</v>
      </c>
      <c r="R575" s="22">
        <f>H575-O575</f>
        <v>91708.2</v>
      </c>
      <c r="S575" s="22" t="e">
        <f>#REF!-P575</f>
        <v>#REF!</v>
      </c>
      <c r="T575" s="22" t="e">
        <f>#REF!-Q575</f>
        <v>#REF!</v>
      </c>
      <c r="U575" s="18" t="str">
        <f t="shared" si="111"/>
        <v>18 0 00 00000000</v>
      </c>
    </row>
    <row r="576" spans="1:21" s="18" customFormat="1" ht="26.4">
      <c r="A576" s="15"/>
      <c r="B576" s="143" t="s">
        <v>177</v>
      </c>
      <c r="C576" s="134" t="s">
        <v>394</v>
      </c>
      <c r="D576" s="135" t="s">
        <v>229</v>
      </c>
      <c r="E576" s="135" t="s">
        <v>63</v>
      </c>
      <c r="F576" s="135" t="s">
        <v>178</v>
      </c>
      <c r="G576" s="135" t="s">
        <v>10</v>
      </c>
      <c r="H576" s="136">
        <f t="shared" si="112"/>
        <v>91800</v>
      </c>
      <c r="I576" s="105">
        <f>ROUND(K576*1000,2)</f>
        <v>91800</v>
      </c>
      <c r="J576" s="16">
        <f>H576-I576</f>
        <v>0</v>
      </c>
      <c r="K576" s="22">
        <v>91.8</v>
      </c>
      <c r="O576" s="22">
        <v>91.8</v>
      </c>
      <c r="P576" s="22">
        <v>91.8</v>
      </c>
      <c r="Q576" s="22">
        <v>91.8</v>
      </c>
      <c r="R576" s="22">
        <f>H576-O576</f>
        <v>91708.2</v>
      </c>
      <c r="S576" s="22" t="e">
        <f>#REF!-P576</f>
        <v>#REF!</v>
      </c>
      <c r="T576" s="22" t="e">
        <f>#REF!-Q576</f>
        <v>#REF!</v>
      </c>
      <c r="U576" s="18" t="str">
        <f t="shared" si="111"/>
        <v>18 Б 00 00000000</v>
      </c>
    </row>
    <row r="577" spans="1:21" s="18" customFormat="1" ht="66">
      <c r="A577" s="15"/>
      <c r="B577" s="133" t="s">
        <v>454</v>
      </c>
      <c r="C577" s="134" t="s">
        <v>394</v>
      </c>
      <c r="D577" s="135" t="s">
        <v>229</v>
      </c>
      <c r="E577" s="135" t="s">
        <v>63</v>
      </c>
      <c r="F577" s="135" t="s">
        <v>455</v>
      </c>
      <c r="G577" s="135" t="s">
        <v>10</v>
      </c>
      <c r="H577" s="136">
        <f t="shared" si="112"/>
        <v>91800</v>
      </c>
      <c r="I577" s="105">
        <f>ROUND(K577*1000,2)</f>
        <v>91800</v>
      </c>
      <c r="J577" s="16">
        <f>H577-I577</f>
        <v>0</v>
      </c>
      <c r="K577" s="22">
        <v>91.8</v>
      </c>
      <c r="O577" s="22">
        <v>91.8</v>
      </c>
      <c r="P577" s="22">
        <v>91.8</v>
      </c>
      <c r="Q577" s="22">
        <v>91.8</v>
      </c>
      <c r="R577" s="22">
        <f>H577-O577</f>
        <v>91708.2</v>
      </c>
      <c r="S577" s="22" t="e">
        <f>#REF!-P577</f>
        <v>#REF!</v>
      </c>
      <c r="T577" s="22" t="e">
        <f>#REF!-Q577</f>
        <v>#REF!</v>
      </c>
      <c r="U577" s="18" t="str">
        <f t="shared" si="111"/>
        <v>18 Б 02 00000000</v>
      </c>
    </row>
    <row r="578" spans="1:21" s="18" customFormat="1" ht="39.6">
      <c r="A578" s="15"/>
      <c r="B578" s="133" t="s">
        <v>456</v>
      </c>
      <c r="C578" s="134" t="s">
        <v>394</v>
      </c>
      <c r="D578" s="135" t="s">
        <v>229</v>
      </c>
      <c r="E578" s="135" t="s">
        <v>63</v>
      </c>
      <c r="F578" s="135" t="s">
        <v>457</v>
      </c>
      <c r="G578" s="135" t="s">
        <v>10</v>
      </c>
      <c r="H578" s="136">
        <f t="shared" si="112"/>
        <v>91800</v>
      </c>
      <c r="I578" s="105">
        <f>ROUND(K578*1000,2)</f>
        <v>91800</v>
      </c>
      <c r="J578" s="16">
        <f>H578-I578</f>
        <v>0</v>
      </c>
      <c r="K578" s="22">
        <v>91.8</v>
      </c>
      <c r="O578" s="22">
        <v>91.8</v>
      </c>
      <c r="P578" s="22">
        <v>91.8</v>
      </c>
      <c r="Q578" s="22">
        <v>91.8</v>
      </c>
      <c r="R578" s="22">
        <f>H578-O578</f>
        <v>91708.2</v>
      </c>
      <c r="S578" s="22" t="e">
        <f>#REF!-P578</f>
        <v>#REF!</v>
      </c>
      <c r="T578" s="22" t="e">
        <f>#REF!-Q578</f>
        <v>#REF!</v>
      </c>
      <c r="U578" s="18" t="str">
        <f t="shared" si="111"/>
        <v>18 Б 02 20360000</v>
      </c>
    </row>
    <row r="579" spans="1:21" s="18" customFormat="1" ht="15.6">
      <c r="A579" s="15"/>
      <c r="B579" s="143" t="s">
        <v>403</v>
      </c>
      <c r="C579" s="134" t="s">
        <v>394</v>
      </c>
      <c r="D579" s="135" t="s">
        <v>229</v>
      </c>
      <c r="E579" s="135" t="s">
        <v>63</v>
      </c>
      <c r="F579" s="135" t="s">
        <v>457</v>
      </c>
      <c r="G579" s="135" t="s">
        <v>404</v>
      </c>
      <c r="H579" s="136">
        <f>H580</f>
        <v>91800</v>
      </c>
      <c r="I579" s="105">
        <f>ROUND(K579*1000,2)</f>
        <v>91800</v>
      </c>
      <c r="J579" s="16">
        <f>H579-I579</f>
        <v>0</v>
      </c>
      <c r="K579" s="22">
        <v>91.8</v>
      </c>
      <c r="O579" s="22">
        <v>91.8</v>
      </c>
      <c r="P579" s="22">
        <v>91.8</v>
      </c>
      <c r="Q579" s="22">
        <v>91.8</v>
      </c>
      <c r="R579" s="22">
        <f>H579-O579</f>
        <v>91708.2</v>
      </c>
      <c r="S579" s="22" t="e">
        <f>#REF!-P579</f>
        <v>#REF!</v>
      </c>
      <c r="T579" s="22" t="e">
        <f>#REF!-Q579</f>
        <v>#REF!</v>
      </c>
      <c r="U579" s="18" t="str">
        <f t="shared" si="111"/>
        <v>18 Б 02 20360610</v>
      </c>
    </row>
    <row r="580" spans="1:21" s="27" customFormat="1" ht="15.6">
      <c r="A580" s="23"/>
      <c r="B580" s="137" t="s">
        <v>407</v>
      </c>
      <c r="C580" s="134" t="s">
        <v>394</v>
      </c>
      <c r="D580" s="135" t="s">
        <v>229</v>
      </c>
      <c r="E580" s="135" t="s">
        <v>63</v>
      </c>
      <c r="F580" s="135" t="s">
        <v>457</v>
      </c>
      <c r="G580" s="135" t="s">
        <v>408</v>
      </c>
      <c r="H580" s="136">
        <v>91800</v>
      </c>
      <c r="I580" s="106"/>
      <c r="J580" s="25"/>
      <c r="K580" s="24"/>
      <c r="O580" s="24"/>
      <c r="P580" s="24"/>
      <c r="Q580" s="24"/>
      <c r="R580" s="24"/>
      <c r="S580" s="24"/>
      <c r="T580" s="24"/>
    </row>
    <row r="581" spans="1:21" s="18" customFormat="1" ht="15.6">
      <c r="A581" s="15"/>
      <c r="B581" s="129" t="s">
        <v>458</v>
      </c>
      <c r="C581" s="130" t="s">
        <v>394</v>
      </c>
      <c r="D581" s="131" t="s">
        <v>229</v>
      </c>
      <c r="E581" s="131" t="s">
        <v>14</v>
      </c>
      <c r="F581" s="131" t="s">
        <v>9</v>
      </c>
      <c r="G581" s="131" t="s">
        <v>10</v>
      </c>
      <c r="H581" s="132">
        <f>H582+H610+H594</f>
        <v>198508060</v>
      </c>
      <c r="I581" s="104">
        <f t="shared" ref="I581:I586" si="113">ROUND(K581*1000,2)</f>
        <v>198508060</v>
      </c>
      <c r="J581" s="16">
        <f t="shared" ref="J581:J586" si="114">H581-I581</f>
        <v>0</v>
      </c>
      <c r="K581" s="20">
        <v>198508.06</v>
      </c>
      <c r="O581" s="20">
        <v>198508.06</v>
      </c>
      <c r="P581" s="20">
        <v>196366.84</v>
      </c>
      <c r="Q581" s="20">
        <v>196366.84</v>
      </c>
      <c r="R581" s="20">
        <f t="shared" ref="R581:R586" si="115">H581-O581</f>
        <v>198309551.94</v>
      </c>
      <c r="S581" s="20" t="e">
        <f>#REF!-P581</f>
        <v>#REF!</v>
      </c>
      <c r="T581" s="20" t="e">
        <f>#REF!-Q581</f>
        <v>#REF!</v>
      </c>
      <c r="U581" s="18" t="str">
        <f t="shared" si="111"/>
        <v>00 0 00 00000000</v>
      </c>
    </row>
    <row r="582" spans="1:21" s="18" customFormat="1" ht="26.4">
      <c r="A582" s="15"/>
      <c r="B582" s="143" t="s">
        <v>396</v>
      </c>
      <c r="C582" s="134" t="s">
        <v>394</v>
      </c>
      <c r="D582" s="135" t="s">
        <v>229</v>
      </c>
      <c r="E582" s="135" t="s">
        <v>14</v>
      </c>
      <c r="F582" s="135" t="s">
        <v>397</v>
      </c>
      <c r="G582" s="135" t="s">
        <v>10</v>
      </c>
      <c r="H582" s="136">
        <f>H583</f>
        <v>197128160</v>
      </c>
      <c r="I582" s="105">
        <f t="shared" si="113"/>
        <v>197128160</v>
      </c>
      <c r="J582" s="16">
        <f t="shared" si="114"/>
        <v>0</v>
      </c>
      <c r="K582" s="22">
        <v>197128.16</v>
      </c>
      <c r="O582" s="22">
        <v>197128.16</v>
      </c>
      <c r="P582" s="22">
        <v>195886.94</v>
      </c>
      <c r="Q582" s="22">
        <v>195886.94</v>
      </c>
      <c r="R582" s="22">
        <f t="shared" si="115"/>
        <v>196931031.84</v>
      </c>
      <c r="S582" s="22" t="e">
        <f>#REF!-P582</f>
        <v>#REF!</v>
      </c>
      <c r="T582" s="22" t="e">
        <f>#REF!-Q582</f>
        <v>#REF!</v>
      </c>
      <c r="U582" s="18" t="str">
        <f t="shared" si="111"/>
        <v>01 0 00 00000000</v>
      </c>
    </row>
    <row r="583" spans="1:21" s="18" customFormat="1" ht="26.4">
      <c r="A583" s="15"/>
      <c r="B583" s="143" t="s">
        <v>398</v>
      </c>
      <c r="C583" s="134" t="s">
        <v>394</v>
      </c>
      <c r="D583" s="135" t="s">
        <v>229</v>
      </c>
      <c r="E583" s="135" t="s">
        <v>14</v>
      </c>
      <c r="F583" s="135" t="s">
        <v>399</v>
      </c>
      <c r="G583" s="135" t="s">
        <v>10</v>
      </c>
      <c r="H583" s="136">
        <f>H584+H590</f>
        <v>197128160</v>
      </c>
      <c r="I583" s="105">
        <f t="shared" si="113"/>
        <v>197128160</v>
      </c>
      <c r="J583" s="16">
        <f t="shared" si="114"/>
        <v>0</v>
      </c>
      <c r="K583" s="22">
        <v>197128.16</v>
      </c>
      <c r="O583" s="22">
        <v>197128.16</v>
      </c>
      <c r="P583" s="22">
        <v>195886.94</v>
      </c>
      <c r="Q583" s="22">
        <v>195886.94</v>
      </c>
      <c r="R583" s="22">
        <f t="shared" si="115"/>
        <v>196931031.84</v>
      </c>
      <c r="S583" s="22" t="e">
        <f>#REF!-P583</f>
        <v>#REF!</v>
      </c>
      <c r="T583" s="22" t="e">
        <f>#REF!-Q583</f>
        <v>#REF!</v>
      </c>
      <c r="U583" s="18" t="str">
        <f t="shared" si="111"/>
        <v>01 1 00 00000000</v>
      </c>
    </row>
    <row r="584" spans="1:21" s="18" customFormat="1" ht="39.6">
      <c r="A584" s="15"/>
      <c r="B584" s="139" t="s">
        <v>459</v>
      </c>
      <c r="C584" s="140" t="s">
        <v>394</v>
      </c>
      <c r="D584" s="141" t="s">
        <v>229</v>
      </c>
      <c r="E584" s="141" t="s">
        <v>14</v>
      </c>
      <c r="F584" s="141" t="s">
        <v>460</v>
      </c>
      <c r="G584" s="141" t="s">
        <v>10</v>
      </c>
      <c r="H584" s="142">
        <f>H585</f>
        <v>196878160</v>
      </c>
      <c r="I584" s="55">
        <f t="shared" si="113"/>
        <v>196878160</v>
      </c>
      <c r="J584" s="16">
        <f t="shared" si="114"/>
        <v>0</v>
      </c>
      <c r="K584" s="29">
        <v>196878.16</v>
      </c>
      <c r="O584" s="29">
        <v>196878.16</v>
      </c>
      <c r="P584" s="29">
        <v>195886.94</v>
      </c>
      <c r="Q584" s="29">
        <v>195886.94</v>
      </c>
      <c r="R584" s="29">
        <f t="shared" si="115"/>
        <v>196681281.84</v>
      </c>
      <c r="S584" s="29" t="e">
        <f>#REF!-P584</f>
        <v>#REF!</v>
      </c>
      <c r="T584" s="29" t="e">
        <f>#REF!-Q584</f>
        <v>#REF!</v>
      </c>
      <c r="U584" s="18" t="str">
        <f t="shared" si="111"/>
        <v>01 1 03 00000000</v>
      </c>
    </row>
    <row r="585" spans="1:21" s="18" customFormat="1" ht="26.4">
      <c r="A585" s="15"/>
      <c r="B585" s="151" t="s">
        <v>137</v>
      </c>
      <c r="C585" s="140" t="s">
        <v>394</v>
      </c>
      <c r="D585" s="141" t="s">
        <v>229</v>
      </c>
      <c r="E585" s="141" t="s">
        <v>14</v>
      </c>
      <c r="F585" s="141" t="s">
        <v>461</v>
      </c>
      <c r="G585" s="141" t="s">
        <v>10</v>
      </c>
      <c r="H585" s="142">
        <f>H586+H588</f>
        <v>196878160</v>
      </c>
      <c r="I585" s="55">
        <f t="shared" si="113"/>
        <v>196878160</v>
      </c>
      <c r="J585" s="16">
        <f t="shared" si="114"/>
        <v>0</v>
      </c>
      <c r="K585" s="29">
        <v>196878.16</v>
      </c>
      <c r="O585" s="29">
        <v>196878.16</v>
      </c>
      <c r="P585" s="29">
        <v>195886.94</v>
      </c>
      <c r="Q585" s="29">
        <v>195886.94</v>
      </c>
      <c r="R585" s="29">
        <f t="shared" si="115"/>
        <v>196681281.84</v>
      </c>
      <c r="S585" s="29" t="e">
        <f>#REF!-P585</f>
        <v>#REF!</v>
      </c>
      <c r="T585" s="29" t="e">
        <f>#REF!-Q585</f>
        <v>#REF!</v>
      </c>
      <c r="U585" s="18" t="str">
        <f t="shared" si="111"/>
        <v>01 1 03 11010000</v>
      </c>
    </row>
    <row r="586" spans="1:21" s="18" customFormat="1" ht="15.6">
      <c r="A586" s="15"/>
      <c r="B586" s="151" t="s">
        <v>403</v>
      </c>
      <c r="C586" s="140" t="s">
        <v>394</v>
      </c>
      <c r="D586" s="141" t="s">
        <v>229</v>
      </c>
      <c r="E586" s="141" t="s">
        <v>14</v>
      </c>
      <c r="F586" s="141" t="s">
        <v>461</v>
      </c>
      <c r="G586" s="141" t="s">
        <v>404</v>
      </c>
      <c r="H586" s="136">
        <f>H587</f>
        <v>177710540</v>
      </c>
      <c r="I586" s="105">
        <f t="shared" si="113"/>
        <v>177710540</v>
      </c>
      <c r="J586" s="16">
        <f t="shared" si="114"/>
        <v>0</v>
      </c>
      <c r="K586" s="22">
        <v>177710.54</v>
      </c>
      <c r="O586" s="22">
        <v>177710.54</v>
      </c>
      <c r="P586" s="22">
        <v>176969.32</v>
      </c>
      <c r="Q586" s="22">
        <v>176969.32</v>
      </c>
      <c r="R586" s="22">
        <f t="shared" si="115"/>
        <v>177532829.46000001</v>
      </c>
      <c r="S586" s="22" t="e">
        <f>#REF!-P586</f>
        <v>#REF!</v>
      </c>
      <c r="T586" s="22" t="e">
        <f>#REF!-Q586</f>
        <v>#REF!</v>
      </c>
      <c r="U586" s="18" t="str">
        <f t="shared" si="111"/>
        <v>01 1 03 11010610</v>
      </c>
    </row>
    <row r="587" spans="1:21" s="27" customFormat="1" ht="52.8">
      <c r="A587" s="23"/>
      <c r="B587" s="137" t="s">
        <v>405</v>
      </c>
      <c r="C587" s="140" t="s">
        <v>394</v>
      </c>
      <c r="D587" s="141" t="s">
        <v>229</v>
      </c>
      <c r="E587" s="141" t="s">
        <v>14</v>
      </c>
      <c r="F587" s="141" t="s">
        <v>461</v>
      </c>
      <c r="G587" s="135" t="s">
        <v>406</v>
      </c>
      <c r="H587" s="136">
        <v>177710540</v>
      </c>
      <c r="I587" s="106"/>
      <c r="J587" s="25"/>
      <c r="K587" s="24"/>
      <c r="O587" s="24"/>
      <c r="P587" s="24"/>
      <c r="Q587" s="24"/>
      <c r="R587" s="24"/>
      <c r="S587" s="24"/>
      <c r="T587" s="24"/>
    </row>
    <row r="588" spans="1:21" s="18" customFormat="1" ht="15.6">
      <c r="A588" s="15"/>
      <c r="B588" s="151" t="s">
        <v>409</v>
      </c>
      <c r="C588" s="140" t="s">
        <v>394</v>
      </c>
      <c r="D588" s="141" t="s">
        <v>229</v>
      </c>
      <c r="E588" s="141" t="s">
        <v>14</v>
      </c>
      <c r="F588" s="141" t="s">
        <v>461</v>
      </c>
      <c r="G588" s="141" t="s">
        <v>410</v>
      </c>
      <c r="H588" s="136">
        <f>H589</f>
        <v>19167620</v>
      </c>
      <c r="I588" s="105">
        <f>ROUND(K588*1000,2)</f>
        <v>19167620</v>
      </c>
      <c r="J588" s="16">
        <f>H588-I588</f>
        <v>0</v>
      </c>
      <c r="K588" s="22">
        <v>19167.62</v>
      </c>
      <c r="O588" s="22">
        <v>19167.62</v>
      </c>
      <c r="P588" s="22">
        <v>18917.62</v>
      </c>
      <c r="Q588" s="22">
        <v>18917.62</v>
      </c>
      <c r="R588" s="22">
        <f>H588-O588</f>
        <v>19148452.379999999</v>
      </c>
      <c r="S588" s="22" t="e">
        <f>#REF!-P588</f>
        <v>#REF!</v>
      </c>
      <c r="T588" s="22" t="e">
        <f>#REF!-Q588</f>
        <v>#REF!</v>
      </c>
      <c r="U588" s="18" t="str">
        <f t="shared" si="111"/>
        <v>01 1 03 11010620</v>
      </c>
    </row>
    <row r="589" spans="1:21" s="27" customFormat="1" ht="52.8">
      <c r="A589" s="23"/>
      <c r="B589" s="137" t="s">
        <v>411</v>
      </c>
      <c r="C589" s="140" t="s">
        <v>394</v>
      </c>
      <c r="D589" s="141" t="s">
        <v>229</v>
      </c>
      <c r="E589" s="141" t="s">
        <v>14</v>
      </c>
      <c r="F589" s="141" t="s">
        <v>461</v>
      </c>
      <c r="G589" s="135" t="s">
        <v>412</v>
      </c>
      <c r="H589" s="136">
        <v>19167620</v>
      </c>
      <c r="I589" s="106"/>
      <c r="J589" s="25"/>
      <c r="K589" s="24"/>
      <c r="O589" s="24"/>
      <c r="P589" s="24"/>
      <c r="Q589" s="24"/>
      <c r="R589" s="24"/>
      <c r="S589" s="24"/>
      <c r="T589" s="24"/>
    </row>
    <row r="590" spans="1:21" s="18" customFormat="1" ht="52.8">
      <c r="A590" s="15"/>
      <c r="B590" s="133" t="s">
        <v>417</v>
      </c>
      <c r="C590" s="134" t="s">
        <v>394</v>
      </c>
      <c r="D590" s="135" t="s">
        <v>229</v>
      </c>
      <c r="E590" s="141" t="s">
        <v>14</v>
      </c>
      <c r="F590" s="135" t="s">
        <v>418</v>
      </c>
      <c r="G590" s="135" t="s">
        <v>10</v>
      </c>
      <c r="H590" s="136">
        <f>H591</f>
        <v>250000</v>
      </c>
      <c r="I590" s="105">
        <f>ROUND(K590*1000,2)</f>
        <v>250000</v>
      </c>
      <c r="J590" s="16">
        <f>H590-I590</f>
        <v>0</v>
      </c>
      <c r="K590" s="22">
        <v>250</v>
      </c>
      <c r="O590" s="22">
        <v>250</v>
      </c>
      <c r="P590" s="22">
        <v>0</v>
      </c>
      <c r="Q590" s="22">
        <v>0</v>
      </c>
      <c r="R590" s="22">
        <f>H590-O590</f>
        <v>249750</v>
      </c>
      <c r="S590" s="22" t="e">
        <f>#REF!-P590</f>
        <v>#REF!</v>
      </c>
      <c r="T590" s="22" t="e">
        <f>#REF!-Q590</f>
        <v>#REF!</v>
      </c>
      <c r="U590" s="18" t="str">
        <f t="shared" si="111"/>
        <v>01 1 06 00000000</v>
      </c>
    </row>
    <row r="591" spans="1:21" s="18" customFormat="1" ht="39.6">
      <c r="A591" s="15"/>
      <c r="B591" s="143" t="s">
        <v>462</v>
      </c>
      <c r="C591" s="134" t="s">
        <v>394</v>
      </c>
      <c r="D591" s="135" t="s">
        <v>229</v>
      </c>
      <c r="E591" s="141" t="s">
        <v>14</v>
      </c>
      <c r="F591" s="135" t="s">
        <v>463</v>
      </c>
      <c r="G591" s="135" t="s">
        <v>10</v>
      </c>
      <c r="H591" s="136">
        <f>H592</f>
        <v>250000</v>
      </c>
      <c r="I591" s="105">
        <f>ROUND(K591*1000,2)</f>
        <v>250000</v>
      </c>
      <c r="J591" s="16">
        <f>H591-I591</f>
        <v>0</v>
      </c>
      <c r="K591" s="22">
        <v>250</v>
      </c>
      <c r="O591" s="22">
        <v>250</v>
      </c>
      <c r="P591" s="22">
        <v>0</v>
      </c>
      <c r="Q591" s="22">
        <v>0</v>
      </c>
      <c r="R591" s="22">
        <f>H591-O591</f>
        <v>249750</v>
      </c>
      <c r="S591" s="22" t="e">
        <f>#REF!-P591</f>
        <v>#REF!</v>
      </c>
      <c r="T591" s="22" t="e">
        <f>#REF!-Q591</f>
        <v>#REF!</v>
      </c>
      <c r="U591" s="18" t="str">
        <f t="shared" si="111"/>
        <v>01 1 06 S6690000</v>
      </c>
    </row>
    <row r="592" spans="1:21" s="18" customFormat="1" ht="15.6">
      <c r="A592" s="15"/>
      <c r="B592" s="143" t="s">
        <v>403</v>
      </c>
      <c r="C592" s="134" t="s">
        <v>394</v>
      </c>
      <c r="D592" s="135" t="s">
        <v>229</v>
      </c>
      <c r="E592" s="141" t="s">
        <v>14</v>
      </c>
      <c r="F592" s="135" t="s">
        <v>463</v>
      </c>
      <c r="G592" s="135" t="s">
        <v>404</v>
      </c>
      <c r="H592" s="136">
        <f>H593</f>
        <v>250000</v>
      </c>
      <c r="I592" s="105">
        <f>ROUND(K592*1000,2)</f>
        <v>250000</v>
      </c>
      <c r="J592" s="16">
        <f>H592-I592</f>
        <v>0</v>
      </c>
      <c r="K592" s="22">
        <v>250</v>
      </c>
      <c r="O592" s="22">
        <v>250</v>
      </c>
      <c r="P592" s="22">
        <v>0</v>
      </c>
      <c r="Q592" s="22">
        <v>0</v>
      </c>
      <c r="R592" s="22">
        <f>H592-O592</f>
        <v>249750</v>
      </c>
      <c r="S592" s="22" t="e">
        <f>#REF!-P592</f>
        <v>#REF!</v>
      </c>
      <c r="T592" s="22" t="e">
        <f>#REF!-Q592</f>
        <v>#REF!</v>
      </c>
      <c r="U592" s="18" t="str">
        <f t="shared" si="111"/>
        <v>01 1 06 S6690610</v>
      </c>
    </row>
    <row r="593" spans="1:21" s="27" customFormat="1" ht="15.6">
      <c r="A593" s="23"/>
      <c r="B593" s="137" t="s">
        <v>407</v>
      </c>
      <c r="C593" s="134" t="s">
        <v>394</v>
      </c>
      <c r="D593" s="135" t="s">
        <v>229</v>
      </c>
      <c r="E593" s="141" t="s">
        <v>14</v>
      </c>
      <c r="F593" s="135" t="s">
        <v>463</v>
      </c>
      <c r="G593" s="135" t="s">
        <v>408</v>
      </c>
      <c r="H593" s="136">
        <v>250000</v>
      </c>
      <c r="I593" s="106"/>
      <c r="J593" s="25"/>
      <c r="K593" s="24"/>
      <c r="O593" s="24"/>
      <c r="P593" s="24"/>
      <c r="Q593" s="24"/>
      <c r="R593" s="24"/>
      <c r="S593" s="24"/>
      <c r="T593" s="24"/>
    </row>
    <row r="594" spans="1:21" s="18" customFormat="1" ht="39.6">
      <c r="A594" s="15"/>
      <c r="B594" s="137" t="s">
        <v>147</v>
      </c>
      <c r="C594" s="134" t="s">
        <v>394</v>
      </c>
      <c r="D594" s="135" t="s">
        <v>229</v>
      </c>
      <c r="E594" s="141" t="s">
        <v>14</v>
      </c>
      <c r="F594" s="135" t="s">
        <v>148</v>
      </c>
      <c r="G594" s="135" t="s">
        <v>10</v>
      </c>
      <c r="H594" s="136">
        <f>H605+H600+H595</f>
        <v>1020000</v>
      </c>
      <c r="I594" s="105">
        <f>ROUND(K594*1000,2)</f>
        <v>1020000</v>
      </c>
      <c r="J594" s="16">
        <f>H594-I594</f>
        <v>0</v>
      </c>
      <c r="K594" s="22">
        <v>1020</v>
      </c>
      <c r="O594" s="22">
        <v>1020</v>
      </c>
      <c r="P594" s="22">
        <v>120</v>
      </c>
      <c r="Q594" s="22">
        <v>120</v>
      </c>
      <c r="R594" s="22">
        <f>H594-O594</f>
        <v>1018980</v>
      </c>
      <c r="S594" s="22" t="e">
        <f>#REF!-P594</f>
        <v>#REF!</v>
      </c>
      <c r="T594" s="22" t="e">
        <f>#REF!-Q594</f>
        <v>#REF!</v>
      </c>
      <c r="U594" s="18" t="str">
        <f t="shared" si="111"/>
        <v>15 0 00 00000000</v>
      </c>
    </row>
    <row r="595" spans="1:21" s="18" customFormat="1" ht="15.6">
      <c r="A595" s="15"/>
      <c r="B595" s="143" t="s">
        <v>149</v>
      </c>
      <c r="C595" s="134" t="s">
        <v>394</v>
      </c>
      <c r="D595" s="135" t="s">
        <v>229</v>
      </c>
      <c r="E595" s="141" t="s">
        <v>14</v>
      </c>
      <c r="F595" s="135" t="s">
        <v>150</v>
      </c>
      <c r="G595" s="135" t="s">
        <v>10</v>
      </c>
      <c r="H595" s="136">
        <f>H596</f>
        <v>900000</v>
      </c>
      <c r="I595" s="105">
        <f>ROUND(K595*1000,2)</f>
        <v>900000</v>
      </c>
      <c r="J595" s="16">
        <f>H595-I595</f>
        <v>0</v>
      </c>
      <c r="K595" s="22">
        <v>900</v>
      </c>
      <c r="O595" s="22">
        <v>900</v>
      </c>
      <c r="P595" s="22">
        <v>0</v>
      </c>
      <c r="Q595" s="22">
        <v>0</v>
      </c>
      <c r="R595" s="22">
        <f>H595-O595</f>
        <v>899100</v>
      </c>
      <c r="S595" s="22" t="e">
        <f>#REF!-P595</f>
        <v>#REF!</v>
      </c>
      <c r="T595" s="22" t="e">
        <f>#REF!-Q595</f>
        <v>#REF!</v>
      </c>
      <c r="U595" s="18" t="str">
        <f t="shared" si="111"/>
        <v>15 1 00 00000000</v>
      </c>
    </row>
    <row r="596" spans="1:21" s="18" customFormat="1" ht="39.6">
      <c r="A596" s="15"/>
      <c r="B596" s="146" t="s">
        <v>273</v>
      </c>
      <c r="C596" s="134" t="s">
        <v>394</v>
      </c>
      <c r="D596" s="135" t="s">
        <v>229</v>
      </c>
      <c r="E596" s="141" t="s">
        <v>14</v>
      </c>
      <c r="F596" s="135" t="s">
        <v>274</v>
      </c>
      <c r="G596" s="135" t="s">
        <v>10</v>
      </c>
      <c r="H596" s="136">
        <f>H597</f>
        <v>900000</v>
      </c>
      <c r="I596" s="105">
        <f>ROUND(K596*1000,2)</f>
        <v>900000</v>
      </c>
      <c r="J596" s="16">
        <f>H596-I596</f>
        <v>0</v>
      </c>
      <c r="K596" s="22">
        <v>900</v>
      </c>
      <c r="O596" s="22">
        <v>900</v>
      </c>
      <c r="P596" s="22">
        <v>0</v>
      </c>
      <c r="Q596" s="22">
        <v>0</v>
      </c>
      <c r="R596" s="22">
        <f>H596-O596</f>
        <v>899100</v>
      </c>
      <c r="S596" s="22" t="e">
        <f>#REF!-P596</f>
        <v>#REF!</v>
      </c>
      <c r="T596" s="22" t="e">
        <f>#REF!-Q596</f>
        <v>#REF!</v>
      </c>
      <c r="U596" s="18" t="str">
        <f t="shared" si="111"/>
        <v>15 1 02 00000000</v>
      </c>
    </row>
    <row r="597" spans="1:21" s="18" customFormat="1" ht="39.6">
      <c r="A597" s="15"/>
      <c r="B597" s="143" t="s">
        <v>153</v>
      </c>
      <c r="C597" s="134" t="s">
        <v>394</v>
      </c>
      <c r="D597" s="135" t="s">
        <v>229</v>
      </c>
      <c r="E597" s="141" t="s">
        <v>14</v>
      </c>
      <c r="F597" s="135" t="s">
        <v>275</v>
      </c>
      <c r="G597" s="135" t="s">
        <v>10</v>
      </c>
      <c r="H597" s="136">
        <f>H598</f>
        <v>900000</v>
      </c>
      <c r="I597" s="105">
        <f>ROUND(K597*1000,2)</f>
        <v>900000</v>
      </c>
      <c r="J597" s="16">
        <f>H597-I597</f>
        <v>0</v>
      </c>
      <c r="K597" s="22">
        <v>900</v>
      </c>
      <c r="O597" s="22">
        <v>900</v>
      </c>
      <c r="P597" s="22">
        <v>0</v>
      </c>
      <c r="Q597" s="22">
        <v>0</v>
      </c>
      <c r="R597" s="22">
        <f>H597-O597</f>
        <v>899100</v>
      </c>
      <c r="S597" s="22" t="e">
        <f>#REF!-P597</f>
        <v>#REF!</v>
      </c>
      <c r="T597" s="22" t="e">
        <f>#REF!-Q597</f>
        <v>#REF!</v>
      </c>
      <c r="U597" s="18" t="str">
        <f t="shared" si="111"/>
        <v>15 1 02 20350000</v>
      </c>
    </row>
    <row r="598" spans="1:21" s="18" customFormat="1" ht="15.6">
      <c r="A598" s="15"/>
      <c r="B598" s="143" t="s">
        <v>403</v>
      </c>
      <c r="C598" s="134" t="s">
        <v>394</v>
      </c>
      <c r="D598" s="135" t="s">
        <v>229</v>
      </c>
      <c r="E598" s="141" t="s">
        <v>14</v>
      </c>
      <c r="F598" s="135" t="s">
        <v>275</v>
      </c>
      <c r="G598" s="135" t="s">
        <v>404</v>
      </c>
      <c r="H598" s="136">
        <f>H599</f>
        <v>900000</v>
      </c>
      <c r="I598" s="105">
        <f>ROUND(K598*1000,2)</f>
        <v>900000</v>
      </c>
      <c r="J598" s="16">
        <f>H598-I598</f>
        <v>0</v>
      </c>
      <c r="K598" s="22">
        <v>900</v>
      </c>
      <c r="O598" s="22">
        <v>900</v>
      </c>
      <c r="P598" s="22">
        <v>0</v>
      </c>
      <c r="Q598" s="22">
        <v>0</v>
      </c>
      <c r="R598" s="22">
        <f>H598-O598</f>
        <v>899100</v>
      </c>
      <c r="S598" s="22" t="e">
        <f>#REF!-P598</f>
        <v>#REF!</v>
      </c>
      <c r="T598" s="22" t="e">
        <f>#REF!-Q598</f>
        <v>#REF!</v>
      </c>
      <c r="U598" s="18" t="str">
        <f t="shared" si="111"/>
        <v>15 1 02 20350610</v>
      </c>
    </row>
    <row r="599" spans="1:21" s="27" customFormat="1" ht="15.6">
      <c r="A599" s="23"/>
      <c r="B599" s="137" t="s">
        <v>407</v>
      </c>
      <c r="C599" s="134" t="s">
        <v>394</v>
      </c>
      <c r="D599" s="135" t="s">
        <v>229</v>
      </c>
      <c r="E599" s="141" t="s">
        <v>14</v>
      </c>
      <c r="F599" s="135" t="s">
        <v>275</v>
      </c>
      <c r="G599" s="135" t="s">
        <v>408</v>
      </c>
      <c r="H599" s="136">
        <v>900000</v>
      </c>
      <c r="I599" s="106"/>
      <c r="J599" s="25"/>
      <c r="K599" s="24"/>
      <c r="O599" s="24"/>
      <c r="P599" s="24"/>
      <c r="Q599" s="24"/>
      <c r="R599" s="24"/>
      <c r="S599" s="24"/>
      <c r="T599" s="24"/>
    </row>
    <row r="600" spans="1:21" s="18" customFormat="1" ht="15.6">
      <c r="A600" s="15"/>
      <c r="B600" s="137" t="s">
        <v>155</v>
      </c>
      <c r="C600" s="134" t="s">
        <v>394</v>
      </c>
      <c r="D600" s="135" t="s">
        <v>229</v>
      </c>
      <c r="E600" s="141" t="s">
        <v>14</v>
      </c>
      <c r="F600" s="135" t="s">
        <v>156</v>
      </c>
      <c r="G600" s="135" t="s">
        <v>10</v>
      </c>
      <c r="H600" s="136">
        <f>H601</f>
        <v>20000</v>
      </c>
      <c r="I600" s="105">
        <f>ROUND(K600*1000,2)</f>
        <v>20000</v>
      </c>
      <c r="J600" s="16">
        <f>H600-I600</f>
        <v>0</v>
      </c>
      <c r="K600" s="22">
        <v>20</v>
      </c>
      <c r="O600" s="22">
        <v>20</v>
      </c>
      <c r="P600" s="22">
        <v>20</v>
      </c>
      <c r="Q600" s="22">
        <v>20</v>
      </c>
      <c r="R600" s="22">
        <f>H600-O600</f>
        <v>19980</v>
      </c>
      <c r="S600" s="22" t="e">
        <f>#REF!-P600</f>
        <v>#REF!</v>
      </c>
      <c r="T600" s="22" t="e">
        <f>#REF!-Q600</f>
        <v>#REF!</v>
      </c>
      <c r="U600" s="18" t="str">
        <f t="shared" si="111"/>
        <v>15 2 00 00000000</v>
      </c>
    </row>
    <row r="601" spans="1:21" s="18" customFormat="1" ht="39.6">
      <c r="A601" s="15"/>
      <c r="B601" s="137" t="s">
        <v>161</v>
      </c>
      <c r="C601" s="134" t="s">
        <v>394</v>
      </c>
      <c r="D601" s="135" t="s">
        <v>229</v>
      </c>
      <c r="E601" s="141" t="s">
        <v>14</v>
      </c>
      <c r="F601" s="135" t="s">
        <v>162</v>
      </c>
      <c r="G601" s="135" t="s">
        <v>10</v>
      </c>
      <c r="H601" s="136">
        <f>H602</f>
        <v>20000</v>
      </c>
      <c r="I601" s="105">
        <f>ROUND(K601*1000,2)</f>
        <v>20000</v>
      </c>
      <c r="J601" s="16">
        <f>H601-I601</f>
        <v>0</v>
      </c>
      <c r="K601" s="22">
        <v>20</v>
      </c>
      <c r="O601" s="22">
        <v>20</v>
      </c>
      <c r="P601" s="22">
        <v>20</v>
      </c>
      <c r="Q601" s="22">
        <v>20</v>
      </c>
      <c r="R601" s="22">
        <f>H601-O601</f>
        <v>19980</v>
      </c>
      <c r="S601" s="22" t="e">
        <f>#REF!-P601</f>
        <v>#REF!</v>
      </c>
      <c r="T601" s="22" t="e">
        <f>#REF!-Q601</f>
        <v>#REF!</v>
      </c>
      <c r="U601" s="18" t="str">
        <f t="shared" si="111"/>
        <v>15 2 02 00000000</v>
      </c>
    </row>
    <row r="602" spans="1:21" s="18" customFormat="1" ht="52.8">
      <c r="A602" s="15"/>
      <c r="B602" s="139" t="s">
        <v>159</v>
      </c>
      <c r="C602" s="134" t="s">
        <v>394</v>
      </c>
      <c r="D602" s="135" t="s">
        <v>229</v>
      </c>
      <c r="E602" s="141" t="s">
        <v>14</v>
      </c>
      <c r="F602" s="135" t="s">
        <v>163</v>
      </c>
      <c r="G602" s="135" t="s">
        <v>10</v>
      </c>
      <c r="H602" s="136">
        <f>H603</f>
        <v>20000</v>
      </c>
      <c r="I602" s="105">
        <f>ROUND(K602*1000,2)</f>
        <v>20000</v>
      </c>
      <c r="J602" s="16">
        <f>H602-I602</f>
        <v>0</v>
      </c>
      <c r="K602" s="22">
        <v>20</v>
      </c>
      <c r="O602" s="22">
        <v>20</v>
      </c>
      <c r="P602" s="22">
        <v>20</v>
      </c>
      <c r="Q602" s="22">
        <v>20</v>
      </c>
      <c r="R602" s="22">
        <f>H602-O602</f>
        <v>19980</v>
      </c>
      <c r="S602" s="22" t="e">
        <f>#REF!-P602</f>
        <v>#REF!</v>
      </c>
      <c r="T602" s="22" t="e">
        <f>#REF!-Q602</f>
        <v>#REF!</v>
      </c>
      <c r="U602" s="18" t="str">
        <f t="shared" si="111"/>
        <v>15 2 02 20370000</v>
      </c>
    </row>
    <row r="603" spans="1:21" s="18" customFormat="1" ht="15.6">
      <c r="A603" s="15"/>
      <c r="B603" s="143" t="s">
        <v>403</v>
      </c>
      <c r="C603" s="134" t="s">
        <v>394</v>
      </c>
      <c r="D603" s="135" t="s">
        <v>229</v>
      </c>
      <c r="E603" s="141" t="s">
        <v>14</v>
      </c>
      <c r="F603" s="135" t="s">
        <v>163</v>
      </c>
      <c r="G603" s="135" t="s">
        <v>404</v>
      </c>
      <c r="H603" s="136">
        <f>H604</f>
        <v>20000</v>
      </c>
      <c r="I603" s="105">
        <f>ROUND(K603*1000,2)</f>
        <v>20000</v>
      </c>
      <c r="J603" s="16">
        <f>H603-I603</f>
        <v>0</v>
      </c>
      <c r="K603" s="22">
        <v>20</v>
      </c>
      <c r="O603" s="22">
        <v>20</v>
      </c>
      <c r="P603" s="22">
        <v>20</v>
      </c>
      <c r="Q603" s="22">
        <v>20</v>
      </c>
      <c r="R603" s="22">
        <f>H603-O603</f>
        <v>19980</v>
      </c>
      <c r="S603" s="22" t="e">
        <f>#REF!-P603</f>
        <v>#REF!</v>
      </c>
      <c r="T603" s="22" t="e">
        <f>#REF!-Q603</f>
        <v>#REF!</v>
      </c>
      <c r="U603" s="18" t="str">
        <f t="shared" si="111"/>
        <v>15 2 02 20370610</v>
      </c>
    </row>
    <row r="604" spans="1:21" s="27" customFormat="1" ht="15.6">
      <c r="A604" s="23"/>
      <c r="B604" s="137" t="s">
        <v>407</v>
      </c>
      <c r="C604" s="134" t="s">
        <v>394</v>
      </c>
      <c r="D604" s="135" t="s">
        <v>229</v>
      </c>
      <c r="E604" s="141" t="s">
        <v>14</v>
      </c>
      <c r="F604" s="135" t="s">
        <v>163</v>
      </c>
      <c r="G604" s="135" t="s">
        <v>408</v>
      </c>
      <c r="H604" s="136">
        <v>20000</v>
      </c>
      <c r="I604" s="106"/>
      <c r="J604" s="25"/>
      <c r="K604" s="24"/>
      <c r="O604" s="24"/>
      <c r="P604" s="24"/>
      <c r="Q604" s="24"/>
      <c r="R604" s="24"/>
      <c r="S604" s="24"/>
      <c r="T604" s="24"/>
    </row>
    <row r="605" spans="1:21" s="18" customFormat="1" ht="26.4">
      <c r="A605" s="15"/>
      <c r="B605" s="133" t="s">
        <v>169</v>
      </c>
      <c r="C605" s="134" t="s">
        <v>394</v>
      </c>
      <c r="D605" s="135" t="s">
        <v>229</v>
      </c>
      <c r="E605" s="141" t="s">
        <v>14</v>
      </c>
      <c r="F605" s="135" t="s">
        <v>170</v>
      </c>
      <c r="G605" s="135" t="s">
        <v>10</v>
      </c>
      <c r="H605" s="136">
        <f>H606</f>
        <v>100000</v>
      </c>
      <c r="I605" s="105">
        <f>ROUND(K605*1000,2)</f>
        <v>100000</v>
      </c>
      <c r="J605" s="16">
        <f>H605-I605</f>
        <v>0</v>
      </c>
      <c r="K605" s="22">
        <v>100</v>
      </c>
      <c r="O605" s="22">
        <v>100</v>
      </c>
      <c r="P605" s="22">
        <v>100</v>
      </c>
      <c r="Q605" s="22">
        <v>100</v>
      </c>
      <c r="R605" s="22">
        <f>H605-O605</f>
        <v>99900</v>
      </c>
      <c r="S605" s="22" t="e">
        <f>#REF!-P605</f>
        <v>#REF!</v>
      </c>
      <c r="T605" s="22" t="e">
        <f>#REF!-Q605</f>
        <v>#REF!</v>
      </c>
      <c r="U605" s="18" t="str">
        <f t="shared" si="111"/>
        <v>15 3 00 00000000</v>
      </c>
    </row>
    <row r="606" spans="1:21" s="18" customFormat="1" ht="26.4">
      <c r="A606" s="15"/>
      <c r="B606" s="133" t="s">
        <v>374</v>
      </c>
      <c r="C606" s="134" t="s">
        <v>394</v>
      </c>
      <c r="D606" s="135" t="s">
        <v>229</v>
      </c>
      <c r="E606" s="141" t="s">
        <v>14</v>
      </c>
      <c r="F606" s="135" t="s">
        <v>375</v>
      </c>
      <c r="G606" s="135" t="s">
        <v>10</v>
      </c>
      <c r="H606" s="136">
        <f>H607</f>
        <v>100000</v>
      </c>
      <c r="I606" s="105">
        <f>ROUND(K606*1000,2)</f>
        <v>100000</v>
      </c>
      <c r="J606" s="16">
        <f>H606-I606</f>
        <v>0</v>
      </c>
      <c r="K606" s="22">
        <v>100</v>
      </c>
      <c r="O606" s="22">
        <v>100</v>
      </c>
      <c r="P606" s="22">
        <v>100</v>
      </c>
      <c r="Q606" s="22">
        <v>100</v>
      </c>
      <c r="R606" s="22">
        <f>H606-O606</f>
        <v>99900</v>
      </c>
      <c r="S606" s="22" t="e">
        <f>#REF!-P606</f>
        <v>#REF!</v>
      </c>
      <c r="T606" s="22" t="e">
        <f>#REF!-Q606</f>
        <v>#REF!</v>
      </c>
      <c r="U606" s="18" t="str">
        <f t="shared" si="111"/>
        <v>15 3 01 00000000</v>
      </c>
    </row>
    <row r="607" spans="1:21" s="18" customFormat="1" ht="26.4">
      <c r="A607" s="15"/>
      <c r="B607" s="133" t="s">
        <v>376</v>
      </c>
      <c r="C607" s="134" t="s">
        <v>394</v>
      </c>
      <c r="D607" s="135" t="s">
        <v>229</v>
      </c>
      <c r="E607" s="141" t="s">
        <v>14</v>
      </c>
      <c r="F607" s="135" t="s">
        <v>377</v>
      </c>
      <c r="G607" s="135" t="s">
        <v>10</v>
      </c>
      <c r="H607" s="136">
        <f>H608</f>
        <v>100000</v>
      </c>
      <c r="I607" s="105">
        <f>ROUND(K607*1000,2)</f>
        <v>100000</v>
      </c>
      <c r="J607" s="16">
        <f>H607-I607</f>
        <v>0</v>
      </c>
      <c r="K607" s="22">
        <v>100</v>
      </c>
      <c r="O607" s="22">
        <v>100</v>
      </c>
      <c r="P607" s="22">
        <v>100</v>
      </c>
      <c r="Q607" s="22">
        <v>100</v>
      </c>
      <c r="R607" s="22">
        <f>H607-O607</f>
        <v>99900</v>
      </c>
      <c r="S607" s="22" t="e">
        <f>#REF!-P607</f>
        <v>#REF!</v>
      </c>
      <c r="T607" s="22" t="e">
        <f>#REF!-Q607</f>
        <v>#REF!</v>
      </c>
      <c r="U607" s="18" t="str">
        <f t="shared" si="111"/>
        <v>15 3 01 20660000</v>
      </c>
    </row>
    <row r="608" spans="1:21" s="18" customFormat="1" ht="15.6">
      <c r="A608" s="15"/>
      <c r="B608" s="143" t="s">
        <v>403</v>
      </c>
      <c r="C608" s="134" t="s">
        <v>394</v>
      </c>
      <c r="D608" s="135" t="s">
        <v>229</v>
      </c>
      <c r="E608" s="141" t="s">
        <v>14</v>
      </c>
      <c r="F608" s="135" t="s">
        <v>377</v>
      </c>
      <c r="G608" s="135" t="s">
        <v>404</v>
      </c>
      <c r="H608" s="136">
        <f>H609</f>
        <v>100000</v>
      </c>
      <c r="I608" s="105">
        <f>ROUND(K608*1000,2)</f>
        <v>100000</v>
      </c>
      <c r="J608" s="16">
        <f>H608-I608</f>
        <v>0</v>
      </c>
      <c r="K608" s="22">
        <v>100</v>
      </c>
      <c r="O608" s="22">
        <v>100</v>
      </c>
      <c r="P608" s="22">
        <v>100</v>
      </c>
      <c r="Q608" s="22">
        <v>100</v>
      </c>
      <c r="R608" s="22">
        <f>H608-O608</f>
        <v>99900</v>
      </c>
      <c r="S608" s="22" t="e">
        <f>#REF!-P608</f>
        <v>#REF!</v>
      </c>
      <c r="T608" s="22" t="e">
        <f>#REF!-Q608</f>
        <v>#REF!</v>
      </c>
      <c r="U608" s="18" t="str">
        <f t="shared" si="111"/>
        <v>15 3 01 20660610</v>
      </c>
    </row>
    <row r="609" spans="1:21" s="27" customFormat="1" ht="15.6">
      <c r="A609" s="23"/>
      <c r="B609" s="137" t="s">
        <v>407</v>
      </c>
      <c r="C609" s="134" t="s">
        <v>394</v>
      </c>
      <c r="D609" s="135" t="s">
        <v>229</v>
      </c>
      <c r="E609" s="141" t="s">
        <v>14</v>
      </c>
      <c r="F609" s="135" t="s">
        <v>377</v>
      </c>
      <c r="G609" s="135" t="s">
        <v>408</v>
      </c>
      <c r="H609" s="136">
        <v>100000</v>
      </c>
      <c r="I609" s="106"/>
      <c r="J609" s="25"/>
      <c r="K609" s="24"/>
      <c r="O609" s="24"/>
      <c r="P609" s="24"/>
      <c r="Q609" s="24"/>
      <c r="R609" s="24"/>
      <c r="S609" s="24"/>
      <c r="T609" s="24"/>
    </row>
    <row r="610" spans="1:21" s="18" customFormat="1" ht="66">
      <c r="A610" s="15"/>
      <c r="B610" s="133" t="s">
        <v>420</v>
      </c>
      <c r="C610" s="134" t="s">
        <v>394</v>
      </c>
      <c r="D610" s="141" t="s">
        <v>229</v>
      </c>
      <c r="E610" s="141" t="s">
        <v>14</v>
      </c>
      <c r="F610" s="135" t="s">
        <v>421</v>
      </c>
      <c r="G610" s="135" t="s">
        <v>10</v>
      </c>
      <c r="H610" s="136">
        <f t="shared" ref="H610:H612" si="116">H611</f>
        <v>359900</v>
      </c>
      <c r="I610" s="105">
        <f>ROUND(K610*1000,2)</f>
        <v>359900</v>
      </c>
      <c r="J610" s="16">
        <f>H610-I610</f>
        <v>0</v>
      </c>
      <c r="K610" s="22">
        <v>359.90000000000003</v>
      </c>
      <c r="O610" s="22">
        <v>359.90000000000003</v>
      </c>
      <c r="P610" s="22">
        <v>359.90000000000003</v>
      </c>
      <c r="Q610" s="22">
        <v>359.90000000000003</v>
      </c>
      <c r="R610" s="22">
        <f>H610-O610</f>
        <v>359540.1</v>
      </c>
      <c r="S610" s="22" t="e">
        <f>#REF!-P610</f>
        <v>#REF!</v>
      </c>
      <c r="T610" s="22" t="e">
        <f>#REF!-Q610</f>
        <v>#REF!</v>
      </c>
      <c r="U610" s="18" t="str">
        <f t="shared" si="111"/>
        <v>16 0 00 00000000</v>
      </c>
    </row>
    <row r="611" spans="1:21" s="18" customFormat="1" ht="26.4">
      <c r="A611" s="15"/>
      <c r="B611" s="133" t="s">
        <v>422</v>
      </c>
      <c r="C611" s="134" t="s">
        <v>394</v>
      </c>
      <c r="D611" s="141" t="s">
        <v>229</v>
      </c>
      <c r="E611" s="141" t="s">
        <v>14</v>
      </c>
      <c r="F611" s="135" t="s">
        <v>423</v>
      </c>
      <c r="G611" s="135" t="s">
        <v>10</v>
      </c>
      <c r="H611" s="136">
        <f t="shared" si="116"/>
        <v>359900</v>
      </c>
      <c r="I611" s="105">
        <f>ROUND(K611*1000,2)</f>
        <v>359900</v>
      </c>
      <c r="J611" s="16">
        <f>H611-I611</f>
        <v>0</v>
      </c>
      <c r="K611" s="22">
        <v>359.90000000000003</v>
      </c>
      <c r="O611" s="22">
        <v>359.90000000000003</v>
      </c>
      <c r="P611" s="22">
        <v>359.90000000000003</v>
      </c>
      <c r="Q611" s="22">
        <v>359.90000000000003</v>
      </c>
      <c r="R611" s="22">
        <f>H611-O611</f>
        <v>359540.1</v>
      </c>
      <c r="S611" s="22" t="e">
        <f>#REF!-P611</f>
        <v>#REF!</v>
      </c>
      <c r="T611" s="22" t="e">
        <f>#REF!-Q611</f>
        <v>#REF!</v>
      </c>
      <c r="U611" s="18" t="str">
        <f t="shared" si="111"/>
        <v>16 2 00 00000000</v>
      </c>
    </row>
    <row r="612" spans="1:21" s="18" customFormat="1" ht="39.6">
      <c r="A612" s="15"/>
      <c r="B612" s="133" t="s">
        <v>424</v>
      </c>
      <c r="C612" s="134" t="s">
        <v>394</v>
      </c>
      <c r="D612" s="141" t="s">
        <v>229</v>
      </c>
      <c r="E612" s="141" t="s">
        <v>14</v>
      </c>
      <c r="F612" s="135" t="s">
        <v>425</v>
      </c>
      <c r="G612" s="135" t="s">
        <v>10</v>
      </c>
      <c r="H612" s="136">
        <f t="shared" si="116"/>
        <v>359900</v>
      </c>
      <c r="I612" s="105">
        <f>ROUND(K612*1000,2)</f>
        <v>359900</v>
      </c>
      <c r="J612" s="16">
        <f>H612-I612</f>
        <v>0</v>
      </c>
      <c r="K612" s="22">
        <v>359.90000000000003</v>
      </c>
      <c r="O612" s="22">
        <v>359.90000000000003</v>
      </c>
      <c r="P612" s="22">
        <v>359.90000000000003</v>
      </c>
      <c r="Q612" s="22">
        <v>359.90000000000003</v>
      </c>
      <c r="R612" s="22">
        <f>H612-O612</f>
        <v>359540.1</v>
      </c>
      <c r="S612" s="22" t="e">
        <f>#REF!-P612</f>
        <v>#REF!</v>
      </c>
      <c r="T612" s="22" t="e">
        <f>#REF!-Q612</f>
        <v>#REF!</v>
      </c>
      <c r="U612" s="18" t="str">
        <f t="shared" si="111"/>
        <v>16 2 02 00000000</v>
      </c>
    </row>
    <row r="613" spans="1:21" s="18" customFormat="1" ht="39.6">
      <c r="A613" s="15"/>
      <c r="B613" s="133" t="s">
        <v>426</v>
      </c>
      <c r="C613" s="134" t="s">
        <v>394</v>
      </c>
      <c r="D613" s="141" t="s">
        <v>229</v>
      </c>
      <c r="E613" s="141" t="s">
        <v>14</v>
      </c>
      <c r="F613" s="135" t="s">
        <v>427</v>
      </c>
      <c r="G613" s="135" t="s">
        <v>10</v>
      </c>
      <c r="H613" s="136">
        <f>H614+H616</f>
        <v>359900</v>
      </c>
      <c r="I613" s="105">
        <f>ROUND(K613*1000,2)</f>
        <v>359900</v>
      </c>
      <c r="J613" s="16">
        <f>H613-I613</f>
        <v>0</v>
      </c>
      <c r="K613" s="22">
        <v>359.90000000000003</v>
      </c>
      <c r="O613" s="22">
        <v>359.90000000000003</v>
      </c>
      <c r="P613" s="22">
        <v>359.90000000000003</v>
      </c>
      <c r="Q613" s="22">
        <v>359.90000000000003</v>
      </c>
      <c r="R613" s="22">
        <f>H613-O613</f>
        <v>359540.1</v>
      </c>
      <c r="S613" s="22" t="e">
        <f>#REF!-P613</f>
        <v>#REF!</v>
      </c>
      <c r="T613" s="22" t="e">
        <f>#REF!-Q613</f>
        <v>#REF!</v>
      </c>
      <c r="U613" s="18" t="str">
        <f t="shared" si="111"/>
        <v>16 2 02 20550000</v>
      </c>
    </row>
    <row r="614" spans="1:21" s="18" customFormat="1" ht="15.6">
      <c r="A614" s="15"/>
      <c r="B614" s="151" t="s">
        <v>403</v>
      </c>
      <c r="C614" s="134" t="s">
        <v>394</v>
      </c>
      <c r="D614" s="141" t="s">
        <v>229</v>
      </c>
      <c r="E614" s="141" t="s">
        <v>14</v>
      </c>
      <c r="F614" s="135" t="s">
        <v>427</v>
      </c>
      <c r="G614" s="135" t="s">
        <v>404</v>
      </c>
      <c r="H614" s="136">
        <f>H615</f>
        <v>301300</v>
      </c>
      <c r="I614" s="105">
        <f>ROUND(K614*1000,2)</f>
        <v>301300</v>
      </c>
      <c r="J614" s="16">
        <f>H614-I614</f>
        <v>0</v>
      </c>
      <c r="K614" s="22">
        <v>301.3</v>
      </c>
      <c r="O614" s="22">
        <v>301.3</v>
      </c>
      <c r="P614" s="22">
        <v>301.3</v>
      </c>
      <c r="Q614" s="22">
        <v>301.3</v>
      </c>
      <c r="R614" s="22">
        <f>H614-O614</f>
        <v>300998.7</v>
      </c>
      <c r="S614" s="22" t="e">
        <f>#REF!-P614</f>
        <v>#REF!</v>
      </c>
      <c r="T614" s="22" t="e">
        <f>#REF!-Q614</f>
        <v>#REF!</v>
      </c>
      <c r="U614" s="18" t="str">
        <f t="shared" si="111"/>
        <v>16 2 02 20550610</v>
      </c>
    </row>
    <row r="615" spans="1:21" s="27" customFormat="1" ht="15.6">
      <c r="A615" s="23"/>
      <c r="B615" s="137" t="s">
        <v>407</v>
      </c>
      <c r="C615" s="134" t="s">
        <v>394</v>
      </c>
      <c r="D615" s="141" t="s">
        <v>229</v>
      </c>
      <c r="E615" s="141" t="s">
        <v>14</v>
      </c>
      <c r="F615" s="135" t="s">
        <v>427</v>
      </c>
      <c r="G615" s="135" t="s">
        <v>408</v>
      </c>
      <c r="H615" s="136">
        <v>301300</v>
      </c>
      <c r="I615" s="106"/>
      <c r="J615" s="25"/>
      <c r="K615" s="24"/>
      <c r="O615" s="24"/>
      <c r="P615" s="24"/>
      <c r="Q615" s="24"/>
      <c r="R615" s="24"/>
      <c r="S615" s="24"/>
      <c r="T615" s="24"/>
    </row>
    <row r="616" spans="1:21" s="18" customFormat="1" ht="15.6">
      <c r="A616" s="15"/>
      <c r="B616" s="143" t="s">
        <v>409</v>
      </c>
      <c r="C616" s="134" t="s">
        <v>394</v>
      </c>
      <c r="D616" s="141" t="s">
        <v>229</v>
      </c>
      <c r="E616" s="141" t="s">
        <v>14</v>
      </c>
      <c r="F616" s="135" t="s">
        <v>427</v>
      </c>
      <c r="G616" s="135" t="s">
        <v>410</v>
      </c>
      <c r="H616" s="136">
        <f>H617</f>
        <v>58600</v>
      </c>
      <c r="I616" s="105">
        <f>ROUND(K616*1000,2)</f>
        <v>58600</v>
      </c>
      <c r="J616" s="16">
        <f>H616-I616</f>
        <v>0</v>
      </c>
      <c r="K616" s="22">
        <v>58.6</v>
      </c>
      <c r="O616" s="22">
        <v>58.6</v>
      </c>
      <c r="P616" s="22">
        <v>58.6</v>
      </c>
      <c r="Q616" s="22">
        <v>58.6</v>
      </c>
      <c r="R616" s="22">
        <f>H616-O616</f>
        <v>58541.4</v>
      </c>
      <c r="S616" s="22" t="e">
        <f>#REF!-P616</f>
        <v>#REF!</v>
      </c>
      <c r="T616" s="22" t="e">
        <f>#REF!-Q616</f>
        <v>#REF!</v>
      </c>
      <c r="U616" s="18" t="str">
        <f t="shared" si="111"/>
        <v>16 2 02 20550620</v>
      </c>
    </row>
    <row r="617" spans="1:21" s="27" customFormat="1" ht="15.6">
      <c r="A617" s="23"/>
      <c r="B617" s="137" t="s">
        <v>428</v>
      </c>
      <c r="C617" s="134" t="s">
        <v>394</v>
      </c>
      <c r="D617" s="141" t="s">
        <v>229</v>
      </c>
      <c r="E617" s="141" t="s">
        <v>14</v>
      </c>
      <c r="F617" s="135" t="s">
        <v>427</v>
      </c>
      <c r="G617" s="135" t="s">
        <v>429</v>
      </c>
      <c r="H617" s="136">
        <v>58600</v>
      </c>
      <c r="I617" s="106"/>
      <c r="J617" s="25"/>
      <c r="K617" s="24"/>
      <c r="O617" s="24"/>
      <c r="P617" s="24"/>
      <c r="Q617" s="24"/>
      <c r="R617" s="24"/>
      <c r="S617" s="24"/>
      <c r="T617" s="24"/>
    </row>
    <row r="618" spans="1:21" s="18" customFormat="1" ht="15.6">
      <c r="A618" s="15"/>
      <c r="B618" s="129" t="s">
        <v>464</v>
      </c>
      <c r="C618" s="130" t="s">
        <v>394</v>
      </c>
      <c r="D618" s="131" t="s">
        <v>229</v>
      </c>
      <c r="E618" s="131" t="s">
        <v>229</v>
      </c>
      <c r="F618" s="131" t="s">
        <v>9</v>
      </c>
      <c r="G618" s="131" t="s">
        <v>10</v>
      </c>
      <c r="H618" s="132">
        <f>H619+H628</f>
        <v>24978050</v>
      </c>
      <c r="I618" s="104">
        <f t="shared" ref="I618:I623" si="117">ROUND(K618*1000,2)</f>
        <v>24978050</v>
      </c>
      <c r="J618" s="16">
        <f t="shared" ref="J618:J623" si="118">H618-I618</f>
        <v>0</v>
      </c>
      <c r="K618" s="20">
        <v>24978.05</v>
      </c>
      <c r="O618" s="20">
        <v>24978.05</v>
      </c>
      <c r="P618" s="20">
        <v>24978.05</v>
      </c>
      <c r="Q618" s="20">
        <v>24978.05</v>
      </c>
      <c r="R618" s="20">
        <f t="shared" ref="R618:R623" si="119">H618-O618</f>
        <v>24953071.949999999</v>
      </c>
      <c r="S618" s="20" t="e">
        <f>#REF!-P618</f>
        <v>#REF!</v>
      </c>
      <c r="T618" s="20" t="e">
        <f>#REF!-Q618</f>
        <v>#REF!</v>
      </c>
      <c r="U618" s="18" t="str">
        <f t="shared" si="111"/>
        <v>00 0 00 00000000</v>
      </c>
    </row>
    <row r="619" spans="1:21" s="18" customFormat="1" ht="26.4">
      <c r="A619" s="15"/>
      <c r="B619" s="143" t="s">
        <v>396</v>
      </c>
      <c r="C619" s="134" t="s">
        <v>394</v>
      </c>
      <c r="D619" s="135" t="s">
        <v>229</v>
      </c>
      <c r="E619" s="135" t="s">
        <v>229</v>
      </c>
      <c r="F619" s="135" t="s">
        <v>397</v>
      </c>
      <c r="G619" s="135" t="s">
        <v>10</v>
      </c>
      <c r="H619" s="136">
        <f t="shared" ref="H619:H620" si="120">H620</f>
        <v>24932850</v>
      </c>
      <c r="I619" s="105">
        <f t="shared" si="117"/>
        <v>24932850</v>
      </c>
      <c r="J619" s="16">
        <f t="shared" si="118"/>
        <v>0</v>
      </c>
      <c r="K619" s="22">
        <v>24932.85</v>
      </c>
      <c r="O619" s="22">
        <v>24932.85</v>
      </c>
      <c r="P619" s="22">
        <v>24932.85</v>
      </c>
      <c r="Q619" s="22">
        <v>24932.85</v>
      </c>
      <c r="R619" s="22">
        <f t="shared" si="119"/>
        <v>24907917.149999999</v>
      </c>
      <c r="S619" s="22" t="e">
        <f>#REF!-P619</f>
        <v>#REF!</v>
      </c>
      <c r="T619" s="22" t="e">
        <f>#REF!-Q619</f>
        <v>#REF!</v>
      </c>
      <c r="U619" s="18" t="str">
        <f t="shared" si="111"/>
        <v>01 0 00 00000000</v>
      </c>
    </row>
    <row r="620" spans="1:21" s="18" customFormat="1" ht="26.4">
      <c r="A620" s="15"/>
      <c r="B620" s="143" t="s">
        <v>398</v>
      </c>
      <c r="C620" s="134" t="s">
        <v>394</v>
      </c>
      <c r="D620" s="135" t="s">
        <v>229</v>
      </c>
      <c r="E620" s="135" t="s">
        <v>229</v>
      </c>
      <c r="F620" s="135" t="s">
        <v>399</v>
      </c>
      <c r="G620" s="135" t="s">
        <v>10</v>
      </c>
      <c r="H620" s="136">
        <f t="shared" si="120"/>
        <v>24932850</v>
      </c>
      <c r="I620" s="105">
        <f t="shared" si="117"/>
        <v>24932850</v>
      </c>
      <c r="J620" s="16">
        <f t="shared" si="118"/>
        <v>0</v>
      </c>
      <c r="K620" s="22">
        <v>24932.85</v>
      </c>
      <c r="O620" s="22">
        <v>24932.85</v>
      </c>
      <c r="P620" s="22">
        <v>24932.85</v>
      </c>
      <c r="Q620" s="22">
        <v>24932.85</v>
      </c>
      <c r="R620" s="22">
        <f t="shared" si="119"/>
        <v>24907917.149999999</v>
      </c>
      <c r="S620" s="22" t="e">
        <f>#REF!-P620</f>
        <v>#REF!</v>
      </c>
      <c r="T620" s="22" t="e">
        <f>#REF!-Q620</f>
        <v>#REF!</v>
      </c>
      <c r="U620" s="18" t="str">
        <f t="shared" si="111"/>
        <v>01 1 00 00000000</v>
      </c>
    </row>
    <row r="621" spans="1:21" s="18" customFormat="1" ht="26.4">
      <c r="A621" s="15"/>
      <c r="B621" s="143" t="s">
        <v>465</v>
      </c>
      <c r="C621" s="134" t="s">
        <v>394</v>
      </c>
      <c r="D621" s="135" t="s">
        <v>229</v>
      </c>
      <c r="E621" s="135" t="s">
        <v>229</v>
      </c>
      <c r="F621" s="135" t="s">
        <v>466</v>
      </c>
      <c r="G621" s="135" t="s">
        <v>10</v>
      </c>
      <c r="H621" s="136">
        <f>H622+H625</f>
        <v>24932850</v>
      </c>
      <c r="I621" s="105">
        <f t="shared" si="117"/>
        <v>24932850</v>
      </c>
      <c r="J621" s="16">
        <f t="shared" si="118"/>
        <v>0</v>
      </c>
      <c r="K621" s="22">
        <v>24932.85</v>
      </c>
      <c r="O621" s="22">
        <v>24932.85</v>
      </c>
      <c r="P621" s="22">
        <v>24932.85</v>
      </c>
      <c r="Q621" s="22">
        <v>24932.85</v>
      </c>
      <c r="R621" s="22">
        <f t="shared" si="119"/>
        <v>24907917.149999999</v>
      </c>
      <c r="S621" s="22" t="e">
        <f>#REF!-P621</f>
        <v>#REF!</v>
      </c>
      <c r="T621" s="22" t="e">
        <f>#REF!-Q621</f>
        <v>#REF!</v>
      </c>
      <c r="U621" s="18" t="str">
        <f t="shared" si="111"/>
        <v>01 1 04 00000000</v>
      </c>
    </row>
    <row r="622" spans="1:21" s="18" customFormat="1" ht="26.4">
      <c r="A622" s="15"/>
      <c r="B622" s="143" t="s">
        <v>137</v>
      </c>
      <c r="C622" s="134" t="s">
        <v>394</v>
      </c>
      <c r="D622" s="135" t="s">
        <v>229</v>
      </c>
      <c r="E622" s="135" t="s">
        <v>229</v>
      </c>
      <c r="F622" s="135" t="s">
        <v>467</v>
      </c>
      <c r="G622" s="135" t="s">
        <v>10</v>
      </c>
      <c r="H622" s="136">
        <f>H623</f>
        <v>7065480</v>
      </c>
      <c r="I622" s="105">
        <f t="shared" si="117"/>
        <v>7065480</v>
      </c>
      <c r="J622" s="16">
        <f t="shared" si="118"/>
        <v>0</v>
      </c>
      <c r="K622" s="22">
        <v>7065.48</v>
      </c>
      <c r="O622" s="22">
        <v>7065.48</v>
      </c>
      <c r="P622" s="22">
        <v>7065.48</v>
      </c>
      <c r="Q622" s="22">
        <v>7065.48</v>
      </c>
      <c r="R622" s="22">
        <f t="shared" si="119"/>
        <v>7058414.5199999996</v>
      </c>
      <c r="S622" s="22" t="e">
        <f>#REF!-P622</f>
        <v>#REF!</v>
      </c>
      <c r="T622" s="22" t="e">
        <f>#REF!-Q622</f>
        <v>#REF!</v>
      </c>
      <c r="U622" s="18" t="str">
        <f t="shared" si="111"/>
        <v>01 1 04 11010000</v>
      </c>
    </row>
    <row r="623" spans="1:21" s="18" customFormat="1" ht="15.6">
      <c r="A623" s="15"/>
      <c r="B623" s="143" t="s">
        <v>409</v>
      </c>
      <c r="C623" s="134" t="s">
        <v>394</v>
      </c>
      <c r="D623" s="135" t="s">
        <v>229</v>
      </c>
      <c r="E623" s="135" t="s">
        <v>229</v>
      </c>
      <c r="F623" s="135" t="s">
        <v>467</v>
      </c>
      <c r="G623" s="135" t="s">
        <v>410</v>
      </c>
      <c r="H623" s="136">
        <f>H624</f>
        <v>7065480</v>
      </c>
      <c r="I623" s="105">
        <f t="shared" si="117"/>
        <v>7065480</v>
      </c>
      <c r="J623" s="16">
        <f t="shared" si="118"/>
        <v>0</v>
      </c>
      <c r="K623" s="22">
        <v>7065.48</v>
      </c>
      <c r="O623" s="22">
        <v>7065.48</v>
      </c>
      <c r="P623" s="22">
        <v>7065.48</v>
      </c>
      <c r="Q623" s="22">
        <v>7065.48</v>
      </c>
      <c r="R623" s="22">
        <f t="shared" si="119"/>
        <v>7058414.5199999996</v>
      </c>
      <c r="S623" s="22" t="e">
        <f>#REF!-P623</f>
        <v>#REF!</v>
      </c>
      <c r="T623" s="22" t="e">
        <f>#REF!-Q623</f>
        <v>#REF!</v>
      </c>
      <c r="U623" s="18" t="str">
        <f t="shared" si="111"/>
        <v>01 1 04 11010620</v>
      </c>
    </row>
    <row r="624" spans="1:21" s="27" customFormat="1" ht="52.8">
      <c r="A624" s="23"/>
      <c r="B624" s="137" t="s">
        <v>411</v>
      </c>
      <c r="C624" s="134" t="s">
        <v>394</v>
      </c>
      <c r="D624" s="135" t="s">
        <v>229</v>
      </c>
      <c r="E624" s="135" t="s">
        <v>229</v>
      </c>
      <c r="F624" s="135" t="s">
        <v>467</v>
      </c>
      <c r="G624" s="135" t="s">
        <v>412</v>
      </c>
      <c r="H624" s="136">
        <v>7065480</v>
      </c>
      <c r="I624" s="106"/>
      <c r="J624" s="25"/>
      <c r="K624" s="24"/>
      <c r="O624" s="24"/>
      <c r="P624" s="24"/>
      <c r="Q624" s="24"/>
      <c r="R624" s="24"/>
      <c r="S624" s="24"/>
      <c r="T624" s="24"/>
    </row>
    <row r="625" spans="1:21" s="18" customFormat="1" ht="15.6">
      <c r="A625" s="15"/>
      <c r="B625" s="133" t="s">
        <v>468</v>
      </c>
      <c r="C625" s="134" t="s">
        <v>394</v>
      </c>
      <c r="D625" s="135" t="s">
        <v>229</v>
      </c>
      <c r="E625" s="135" t="s">
        <v>229</v>
      </c>
      <c r="F625" s="135" t="s">
        <v>469</v>
      </c>
      <c r="G625" s="135" t="s">
        <v>10</v>
      </c>
      <c r="H625" s="136">
        <f>H626</f>
        <v>17867370</v>
      </c>
      <c r="I625" s="105">
        <f>ROUND(K625*1000,2)</f>
        <v>17867370</v>
      </c>
      <c r="J625" s="16">
        <f>H625-I625</f>
        <v>0</v>
      </c>
      <c r="K625" s="22">
        <v>17867.37</v>
      </c>
      <c r="O625" s="22">
        <v>17867.37</v>
      </c>
      <c r="P625" s="22">
        <v>17867.37</v>
      </c>
      <c r="Q625" s="22">
        <v>17867.37</v>
      </c>
      <c r="R625" s="22">
        <f>H625-O625</f>
        <v>17849502.629999999</v>
      </c>
      <c r="S625" s="22" t="e">
        <f>#REF!-P625</f>
        <v>#REF!</v>
      </c>
      <c r="T625" s="22" t="e">
        <f>#REF!-Q625</f>
        <v>#REF!</v>
      </c>
      <c r="U625" s="18" t="str">
        <f t="shared" si="111"/>
        <v>01 1 04 20330000</v>
      </c>
    </row>
    <row r="626" spans="1:21" s="18" customFormat="1" ht="15.6">
      <c r="A626" s="15"/>
      <c r="B626" s="143" t="s">
        <v>403</v>
      </c>
      <c r="C626" s="134" t="s">
        <v>394</v>
      </c>
      <c r="D626" s="135" t="s">
        <v>229</v>
      </c>
      <c r="E626" s="135" t="s">
        <v>229</v>
      </c>
      <c r="F626" s="135" t="s">
        <v>469</v>
      </c>
      <c r="G626" s="135" t="s">
        <v>404</v>
      </c>
      <c r="H626" s="136">
        <f>H627</f>
        <v>17867370</v>
      </c>
      <c r="I626" s="105">
        <f>ROUND(K626*1000,2)</f>
        <v>17867370</v>
      </c>
      <c r="J626" s="16">
        <f>H626-I626</f>
        <v>0</v>
      </c>
      <c r="K626" s="22">
        <v>17867.37</v>
      </c>
      <c r="O626" s="22">
        <v>17867.37</v>
      </c>
      <c r="P626" s="22">
        <v>17867.37</v>
      </c>
      <c r="Q626" s="22">
        <v>17867.37</v>
      </c>
      <c r="R626" s="22">
        <f>H626-O626</f>
        <v>17849502.629999999</v>
      </c>
      <c r="S626" s="22" t="e">
        <f>#REF!-P626</f>
        <v>#REF!</v>
      </c>
      <c r="T626" s="22" t="e">
        <f>#REF!-Q626</f>
        <v>#REF!</v>
      </c>
      <c r="U626" s="18" t="str">
        <f t="shared" si="111"/>
        <v>01 1 04 20330610</v>
      </c>
    </row>
    <row r="627" spans="1:21" s="27" customFormat="1" ht="15.6">
      <c r="A627" s="23"/>
      <c r="B627" s="137" t="s">
        <v>407</v>
      </c>
      <c r="C627" s="134" t="s">
        <v>394</v>
      </c>
      <c r="D627" s="135" t="s">
        <v>229</v>
      </c>
      <c r="E627" s="135" t="s">
        <v>229</v>
      </c>
      <c r="F627" s="135" t="s">
        <v>469</v>
      </c>
      <c r="G627" s="135" t="s">
        <v>408</v>
      </c>
      <c r="H627" s="136">
        <v>17867370</v>
      </c>
      <c r="I627" s="106"/>
      <c r="J627" s="25"/>
      <c r="K627" s="24"/>
      <c r="O627" s="24"/>
      <c r="P627" s="24"/>
      <c r="Q627" s="24"/>
      <c r="R627" s="24"/>
      <c r="S627" s="24"/>
      <c r="T627" s="24"/>
    </row>
    <row r="628" spans="1:21" s="18" customFormat="1" ht="66">
      <c r="A628" s="15"/>
      <c r="B628" s="133" t="s">
        <v>420</v>
      </c>
      <c r="C628" s="134" t="s">
        <v>394</v>
      </c>
      <c r="D628" s="135" t="s">
        <v>229</v>
      </c>
      <c r="E628" s="135" t="s">
        <v>229</v>
      </c>
      <c r="F628" s="135" t="s">
        <v>421</v>
      </c>
      <c r="G628" s="135" t="s">
        <v>10</v>
      </c>
      <c r="H628" s="136">
        <f t="shared" ref="H628:H631" si="121">H629</f>
        <v>45200</v>
      </c>
      <c r="I628" s="105">
        <f>ROUND(K628*1000,2)</f>
        <v>45200</v>
      </c>
      <c r="J628" s="16">
        <f>H628-I628</f>
        <v>0</v>
      </c>
      <c r="K628" s="22">
        <v>45.2</v>
      </c>
      <c r="O628" s="22">
        <v>45.2</v>
      </c>
      <c r="P628" s="22">
        <v>45.2</v>
      </c>
      <c r="Q628" s="22">
        <v>45.2</v>
      </c>
      <c r="R628" s="22">
        <f>H628-O628</f>
        <v>45154.8</v>
      </c>
      <c r="S628" s="22" t="e">
        <f>#REF!-P628</f>
        <v>#REF!</v>
      </c>
      <c r="T628" s="22" t="e">
        <f>#REF!-Q628</f>
        <v>#REF!</v>
      </c>
      <c r="U628" s="18" t="str">
        <f t="shared" si="111"/>
        <v>16 0 00 00000000</v>
      </c>
    </row>
    <row r="629" spans="1:21" s="18" customFormat="1" ht="26.4">
      <c r="A629" s="15"/>
      <c r="B629" s="133" t="s">
        <v>422</v>
      </c>
      <c r="C629" s="134" t="s">
        <v>394</v>
      </c>
      <c r="D629" s="135" t="s">
        <v>229</v>
      </c>
      <c r="E629" s="135" t="s">
        <v>229</v>
      </c>
      <c r="F629" s="135" t="s">
        <v>423</v>
      </c>
      <c r="G629" s="135" t="s">
        <v>10</v>
      </c>
      <c r="H629" s="136">
        <f t="shared" si="121"/>
        <v>45200</v>
      </c>
      <c r="I629" s="105">
        <f>ROUND(K629*1000,2)</f>
        <v>45200</v>
      </c>
      <c r="J629" s="16">
        <f>H629-I629</f>
        <v>0</v>
      </c>
      <c r="K629" s="22">
        <v>45.2</v>
      </c>
      <c r="O629" s="22">
        <v>45.2</v>
      </c>
      <c r="P629" s="22">
        <v>45.2</v>
      </c>
      <c r="Q629" s="22">
        <v>45.2</v>
      </c>
      <c r="R629" s="22">
        <f>H629-O629</f>
        <v>45154.8</v>
      </c>
      <c r="S629" s="22" t="e">
        <f>#REF!-P629</f>
        <v>#REF!</v>
      </c>
      <c r="T629" s="22" t="e">
        <f>#REF!-Q629</f>
        <v>#REF!</v>
      </c>
      <c r="U629" s="18" t="str">
        <f t="shared" si="111"/>
        <v>16 2 00 00000000</v>
      </c>
    </row>
    <row r="630" spans="1:21" s="18" customFormat="1" ht="39.6">
      <c r="A630" s="15"/>
      <c r="B630" s="133" t="s">
        <v>424</v>
      </c>
      <c r="C630" s="134" t="s">
        <v>394</v>
      </c>
      <c r="D630" s="135" t="s">
        <v>229</v>
      </c>
      <c r="E630" s="135" t="s">
        <v>229</v>
      </c>
      <c r="F630" s="135" t="s">
        <v>425</v>
      </c>
      <c r="G630" s="135" t="s">
        <v>10</v>
      </c>
      <c r="H630" s="136">
        <f t="shared" si="121"/>
        <v>45200</v>
      </c>
      <c r="I630" s="105">
        <f>ROUND(K630*1000,2)</f>
        <v>45200</v>
      </c>
      <c r="J630" s="16">
        <f>H630-I630</f>
        <v>0</v>
      </c>
      <c r="K630" s="22">
        <v>45.2</v>
      </c>
      <c r="O630" s="22">
        <v>45.2</v>
      </c>
      <c r="P630" s="22">
        <v>45.2</v>
      </c>
      <c r="Q630" s="22">
        <v>45.2</v>
      </c>
      <c r="R630" s="22">
        <f>H630-O630</f>
        <v>45154.8</v>
      </c>
      <c r="S630" s="22" t="e">
        <f>#REF!-P630</f>
        <v>#REF!</v>
      </c>
      <c r="T630" s="22" t="e">
        <f>#REF!-Q630</f>
        <v>#REF!</v>
      </c>
      <c r="U630" s="18" t="str">
        <f t="shared" si="111"/>
        <v>16 2 02 00000000</v>
      </c>
    </row>
    <row r="631" spans="1:21" s="18" customFormat="1" ht="39.6">
      <c r="A631" s="15"/>
      <c r="B631" s="133" t="s">
        <v>426</v>
      </c>
      <c r="C631" s="134" t="s">
        <v>394</v>
      </c>
      <c r="D631" s="135" t="s">
        <v>229</v>
      </c>
      <c r="E631" s="135" t="s">
        <v>229</v>
      </c>
      <c r="F631" s="135" t="s">
        <v>427</v>
      </c>
      <c r="G631" s="135" t="s">
        <v>10</v>
      </c>
      <c r="H631" s="136">
        <f t="shared" si="121"/>
        <v>45200</v>
      </c>
      <c r="I631" s="105">
        <f>ROUND(K631*1000,2)</f>
        <v>45200</v>
      </c>
      <c r="J631" s="16">
        <f>H631-I631</f>
        <v>0</v>
      </c>
      <c r="K631" s="22">
        <v>45.2</v>
      </c>
      <c r="O631" s="22">
        <v>45.2</v>
      </c>
      <c r="P631" s="22">
        <v>45.2</v>
      </c>
      <c r="Q631" s="22">
        <v>45.2</v>
      </c>
      <c r="R631" s="22">
        <f>H631-O631</f>
        <v>45154.8</v>
      </c>
      <c r="S631" s="22" t="e">
        <f>#REF!-P631</f>
        <v>#REF!</v>
      </c>
      <c r="T631" s="22" t="e">
        <f>#REF!-Q631</f>
        <v>#REF!</v>
      </c>
      <c r="U631" s="18" t="str">
        <f t="shared" si="111"/>
        <v>16 2 02 20550000</v>
      </c>
    </row>
    <row r="632" spans="1:21" s="18" customFormat="1" ht="15.6">
      <c r="A632" s="15"/>
      <c r="B632" s="143" t="s">
        <v>409</v>
      </c>
      <c r="C632" s="134" t="s">
        <v>394</v>
      </c>
      <c r="D632" s="135" t="s">
        <v>229</v>
      </c>
      <c r="E632" s="135" t="s">
        <v>229</v>
      </c>
      <c r="F632" s="135" t="s">
        <v>427</v>
      </c>
      <c r="G632" s="135" t="s">
        <v>410</v>
      </c>
      <c r="H632" s="136">
        <f>H633</f>
        <v>45200</v>
      </c>
      <c r="I632" s="105">
        <f>ROUND(K632*1000,2)</f>
        <v>45200</v>
      </c>
      <c r="J632" s="16">
        <f>H632-I632</f>
        <v>0</v>
      </c>
      <c r="K632" s="22">
        <v>45.2</v>
      </c>
      <c r="O632" s="22">
        <v>45.2</v>
      </c>
      <c r="P632" s="22">
        <v>45.2</v>
      </c>
      <c r="Q632" s="22">
        <v>45.2</v>
      </c>
      <c r="R632" s="22">
        <f>H632-O632</f>
        <v>45154.8</v>
      </c>
      <c r="S632" s="22" t="e">
        <f>#REF!-P632</f>
        <v>#REF!</v>
      </c>
      <c r="T632" s="22" t="e">
        <f>#REF!-Q632</f>
        <v>#REF!</v>
      </c>
      <c r="U632" s="18" t="str">
        <f t="shared" si="111"/>
        <v>16 2 02 20550620</v>
      </c>
    </row>
    <row r="633" spans="1:21" s="27" customFormat="1" ht="15.6">
      <c r="A633" s="23"/>
      <c r="B633" s="137" t="s">
        <v>428</v>
      </c>
      <c r="C633" s="134" t="s">
        <v>394</v>
      </c>
      <c r="D633" s="135" t="s">
        <v>229</v>
      </c>
      <c r="E633" s="135" t="s">
        <v>229</v>
      </c>
      <c r="F633" s="135" t="s">
        <v>427</v>
      </c>
      <c r="G633" s="135" t="s">
        <v>429</v>
      </c>
      <c r="H633" s="136">
        <v>45200</v>
      </c>
      <c r="I633" s="106"/>
      <c r="J633" s="25"/>
      <c r="K633" s="24"/>
      <c r="O633" s="24"/>
      <c r="P633" s="24"/>
      <c r="Q633" s="24"/>
      <c r="R633" s="24"/>
      <c r="S633" s="24"/>
      <c r="T633" s="24"/>
    </row>
    <row r="634" spans="1:21" s="18" customFormat="1" ht="15.6">
      <c r="A634" s="15"/>
      <c r="B634" s="129" t="s">
        <v>470</v>
      </c>
      <c r="C634" s="130" t="s">
        <v>394</v>
      </c>
      <c r="D634" s="131" t="s">
        <v>229</v>
      </c>
      <c r="E634" s="131" t="s">
        <v>471</v>
      </c>
      <c r="F634" s="131" t="s">
        <v>9</v>
      </c>
      <c r="G634" s="131" t="s">
        <v>10</v>
      </c>
      <c r="H634" s="132">
        <f>H635+H649+H655</f>
        <v>44600350</v>
      </c>
      <c r="I634" s="104">
        <f t="shared" ref="I634:I639" si="122">ROUND(K634*1000,2)</f>
        <v>44600350</v>
      </c>
      <c r="J634" s="16">
        <f t="shared" ref="J634:J639" si="123">H634-I634</f>
        <v>0</v>
      </c>
      <c r="K634" s="20">
        <v>44600.35</v>
      </c>
      <c r="O634" s="20">
        <v>44600.35</v>
      </c>
      <c r="P634" s="20">
        <v>44503.65</v>
      </c>
      <c r="Q634" s="20">
        <v>44503.65</v>
      </c>
      <c r="R634" s="20">
        <f t="shared" ref="R634:R639" si="124">H634-O634</f>
        <v>44555749.649999999</v>
      </c>
      <c r="S634" s="20" t="e">
        <f>#REF!-P634</f>
        <v>#REF!</v>
      </c>
      <c r="T634" s="20" t="e">
        <f>#REF!-Q634</f>
        <v>#REF!</v>
      </c>
      <c r="U634" s="18" t="str">
        <f t="shared" si="111"/>
        <v>00 0 00 00000000</v>
      </c>
    </row>
    <row r="635" spans="1:21" s="18" customFormat="1" ht="26.4">
      <c r="A635" s="15"/>
      <c r="B635" s="143" t="s">
        <v>396</v>
      </c>
      <c r="C635" s="134" t="s">
        <v>394</v>
      </c>
      <c r="D635" s="135" t="s">
        <v>229</v>
      </c>
      <c r="E635" s="135" t="s">
        <v>471</v>
      </c>
      <c r="F635" s="135" t="s">
        <v>397</v>
      </c>
      <c r="G635" s="135" t="s">
        <v>10</v>
      </c>
      <c r="H635" s="136">
        <f>H636</f>
        <v>12029320</v>
      </c>
      <c r="I635" s="105">
        <f t="shared" si="122"/>
        <v>12029320</v>
      </c>
      <c r="J635" s="16">
        <f t="shared" si="123"/>
        <v>0</v>
      </c>
      <c r="K635" s="22">
        <v>12029.32</v>
      </c>
      <c r="O635" s="22">
        <v>12029.32</v>
      </c>
      <c r="P635" s="22">
        <v>12029.32</v>
      </c>
      <c r="Q635" s="22">
        <v>12029.32</v>
      </c>
      <c r="R635" s="22">
        <f t="shared" si="124"/>
        <v>12017290.68</v>
      </c>
      <c r="S635" s="22" t="e">
        <f>#REF!-P635</f>
        <v>#REF!</v>
      </c>
      <c r="T635" s="22" t="e">
        <f>#REF!-Q635</f>
        <v>#REF!</v>
      </c>
      <c r="U635" s="18" t="str">
        <f t="shared" si="111"/>
        <v>01 0 00 00000000</v>
      </c>
    </row>
    <row r="636" spans="1:21" s="18" customFormat="1" ht="26.4">
      <c r="A636" s="15"/>
      <c r="B636" s="143" t="s">
        <v>398</v>
      </c>
      <c r="C636" s="134" t="s">
        <v>394</v>
      </c>
      <c r="D636" s="135" t="s">
        <v>229</v>
      </c>
      <c r="E636" s="135" t="s">
        <v>471</v>
      </c>
      <c r="F636" s="135" t="s">
        <v>399</v>
      </c>
      <c r="G636" s="135" t="s">
        <v>10</v>
      </c>
      <c r="H636" s="136">
        <f>H637+H645</f>
        <v>12029320</v>
      </c>
      <c r="I636" s="105">
        <f t="shared" si="122"/>
        <v>12029320</v>
      </c>
      <c r="J636" s="16">
        <f t="shared" si="123"/>
        <v>0</v>
      </c>
      <c r="K636" s="22">
        <v>12029.32</v>
      </c>
      <c r="O636" s="22">
        <v>12029.32</v>
      </c>
      <c r="P636" s="22">
        <v>12029.32</v>
      </c>
      <c r="Q636" s="22">
        <v>12029.32</v>
      </c>
      <c r="R636" s="22">
        <f t="shared" si="124"/>
        <v>12017290.68</v>
      </c>
      <c r="S636" s="22" t="e">
        <f>#REF!-P636</f>
        <v>#REF!</v>
      </c>
      <c r="T636" s="22" t="e">
        <f>#REF!-Q636</f>
        <v>#REF!</v>
      </c>
      <c r="U636" s="18" t="str">
        <f t="shared" si="111"/>
        <v>01 1 00 00000000</v>
      </c>
    </row>
    <row r="637" spans="1:21" s="18" customFormat="1" ht="52.8">
      <c r="A637" s="15"/>
      <c r="B637" s="143" t="s">
        <v>472</v>
      </c>
      <c r="C637" s="134" t="s">
        <v>394</v>
      </c>
      <c r="D637" s="135" t="s">
        <v>229</v>
      </c>
      <c r="E637" s="135" t="s">
        <v>471</v>
      </c>
      <c r="F637" s="135" t="s">
        <v>473</v>
      </c>
      <c r="G637" s="135" t="s">
        <v>10</v>
      </c>
      <c r="H637" s="136">
        <f>H638</f>
        <v>5078790</v>
      </c>
      <c r="I637" s="105">
        <f t="shared" si="122"/>
        <v>5078790</v>
      </c>
      <c r="J637" s="16">
        <f t="shared" si="123"/>
        <v>0</v>
      </c>
      <c r="K637" s="22">
        <v>5078.79</v>
      </c>
      <c r="O637" s="22">
        <v>5078.79</v>
      </c>
      <c r="P637" s="22">
        <v>5078.79</v>
      </c>
      <c r="Q637" s="22">
        <v>5078.79</v>
      </c>
      <c r="R637" s="22">
        <f t="shared" si="124"/>
        <v>5073711.21</v>
      </c>
      <c r="S637" s="22" t="e">
        <f>#REF!-P637</f>
        <v>#REF!</v>
      </c>
      <c r="T637" s="22" t="e">
        <f>#REF!-Q637</f>
        <v>#REF!</v>
      </c>
      <c r="U637" s="18" t="str">
        <f t="shared" si="111"/>
        <v>01 1 05 00000000</v>
      </c>
    </row>
    <row r="638" spans="1:21" s="18" customFormat="1" ht="15.6">
      <c r="A638" s="15"/>
      <c r="B638" s="143" t="s">
        <v>474</v>
      </c>
      <c r="C638" s="134" t="s">
        <v>394</v>
      </c>
      <c r="D638" s="135" t="s">
        <v>229</v>
      </c>
      <c r="E638" s="135" t="s">
        <v>471</v>
      </c>
      <c r="F638" s="135" t="s">
        <v>475</v>
      </c>
      <c r="G638" s="135" t="s">
        <v>10</v>
      </c>
      <c r="H638" s="136">
        <f>H639+H641+H643</f>
        <v>5078790</v>
      </c>
      <c r="I638" s="105">
        <f t="shared" si="122"/>
        <v>5078790</v>
      </c>
      <c r="J638" s="16">
        <f t="shared" si="123"/>
        <v>0</v>
      </c>
      <c r="K638" s="22">
        <v>5078.79</v>
      </c>
      <c r="O638" s="22">
        <v>5078.79</v>
      </c>
      <c r="P638" s="22">
        <v>5078.79</v>
      </c>
      <c r="Q638" s="22">
        <v>5078.79</v>
      </c>
      <c r="R638" s="22">
        <f t="shared" si="124"/>
        <v>5073711.21</v>
      </c>
      <c r="S638" s="22" t="e">
        <f>#REF!-P638</f>
        <v>#REF!</v>
      </c>
      <c r="T638" s="22" t="e">
        <f>#REF!-Q638</f>
        <v>#REF!</v>
      </c>
      <c r="U638" s="18" t="str">
        <f t="shared" si="111"/>
        <v>01 1 05 20240000</v>
      </c>
    </row>
    <row r="639" spans="1:21" s="18" customFormat="1" ht="26.4">
      <c r="A639" s="15"/>
      <c r="B639" s="133" t="s">
        <v>29</v>
      </c>
      <c r="C639" s="134" t="s">
        <v>394</v>
      </c>
      <c r="D639" s="135" t="s">
        <v>229</v>
      </c>
      <c r="E639" s="135" t="s">
        <v>471</v>
      </c>
      <c r="F639" s="135" t="s">
        <v>475</v>
      </c>
      <c r="G639" s="135" t="s">
        <v>30</v>
      </c>
      <c r="H639" s="136">
        <f>H640</f>
        <v>200000</v>
      </c>
      <c r="I639" s="105">
        <f t="shared" si="122"/>
        <v>200000</v>
      </c>
      <c r="J639" s="16">
        <f t="shared" si="123"/>
        <v>0</v>
      </c>
      <c r="K639" s="22">
        <v>200</v>
      </c>
      <c r="O639" s="22">
        <v>200</v>
      </c>
      <c r="P639" s="22">
        <v>200</v>
      </c>
      <c r="Q639" s="22">
        <v>200</v>
      </c>
      <c r="R639" s="22">
        <f t="shared" si="124"/>
        <v>199800</v>
      </c>
      <c r="S639" s="22" t="e">
        <f>#REF!-P639</f>
        <v>#REF!</v>
      </c>
      <c r="T639" s="22" t="e">
        <f>#REF!-Q639</f>
        <v>#REF!</v>
      </c>
      <c r="U639" s="18" t="str">
        <f t="shared" si="111"/>
        <v>01 1 05 20240240</v>
      </c>
    </row>
    <row r="640" spans="1:21" s="18" customFormat="1" ht="15.6">
      <c r="A640" s="15"/>
      <c r="B640" s="133" t="s">
        <v>31</v>
      </c>
      <c r="C640" s="134" t="s">
        <v>394</v>
      </c>
      <c r="D640" s="135" t="s">
        <v>229</v>
      </c>
      <c r="E640" s="135" t="s">
        <v>471</v>
      </c>
      <c r="F640" s="135" t="s">
        <v>475</v>
      </c>
      <c r="G640" s="135" t="s">
        <v>32</v>
      </c>
      <c r="H640" s="136">
        <v>200000</v>
      </c>
      <c r="I640" s="105"/>
      <c r="J640" s="16"/>
      <c r="K640" s="22"/>
      <c r="O640" s="22"/>
      <c r="P640" s="22"/>
      <c r="Q640" s="22"/>
      <c r="R640" s="22"/>
      <c r="S640" s="22"/>
      <c r="T640" s="22"/>
      <c r="U640" s="18" t="str">
        <f t="shared" si="111"/>
        <v>01 1 05 20240244</v>
      </c>
    </row>
    <row r="641" spans="1:21" s="18" customFormat="1" ht="15.6">
      <c r="A641" s="15"/>
      <c r="B641" s="143" t="s">
        <v>403</v>
      </c>
      <c r="C641" s="134" t="s">
        <v>394</v>
      </c>
      <c r="D641" s="135" t="s">
        <v>229</v>
      </c>
      <c r="E641" s="135" t="s">
        <v>471</v>
      </c>
      <c r="F641" s="135" t="s">
        <v>475</v>
      </c>
      <c r="G641" s="135" t="s">
        <v>404</v>
      </c>
      <c r="H641" s="136">
        <f>H642</f>
        <v>4533500</v>
      </c>
      <c r="I641" s="105">
        <f>ROUND(K641*1000,2)</f>
        <v>4533500</v>
      </c>
      <c r="J641" s="16">
        <f>H641-I641</f>
        <v>0</v>
      </c>
      <c r="K641" s="22">
        <v>4533.5</v>
      </c>
      <c r="O641" s="22">
        <v>4533.5</v>
      </c>
      <c r="P641" s="22">
        <v>4533.5</v>
      </c>
      <c r="Q641" s="22">
        <v>4533.5</v>
      </c>
      <c r="R641" s="22">
        <f>H641-O641</f>
        <v>4528966.5</v>
      </c>
      <c r="S641" s="22" t="e">
        <f>#REF!-P641</f>
        <v>#REF!</v>
      </c>
      <c r="T641" s="22" t="e">
        <f>#REF!-Q641</f>
        <v>#REF!</v>
      </c>
      <c r="U641" s="18" t="str">
        <f t="shared" si="111"/>
        <v>01 1 05 20240610</v>
      </c>
    </row>
    <row r="642" spans="1:21" s="27" customFormat="1" ht="15.6">
      <c r="A642" s="23"/>
      <c r="B642" s="137" t="s">
        <v>407</v>
      </c>
      <c r="C642" s="134" t="s">
        <v>394</v>
      </c>
      <c r="D642" s="135" t="s">
        <v>229</v>
      </c>
      <c r="E642" s="135" t="s">
        <v>471</v>
      </c>
      <c r="F642" s="135" t="s">
        <v>475</v>
      </c>
      <c r="G642" s="135" t="s">
        <v>408</v>
      </c>
      <c r="H642" s="136">
        <v>4533500</v>
      </c>
      <c r="I642" s="106"/>
      <c r="J642" s="25"/>
      <c r="K642" s="24"/>
      <c r="O642" s="24"/>
      <c r="P642" s="24"/>
      <c r="Q642" s="24"/>
      <c r="R642" s="24"/>
      <c r="S642" s="24"/>
      <c r="T642" s="24"/>
    </row>
    <row r="643" spans="1:21" s="18" customFormat="1" ht="15.6">
      <c r="A643" s="15"/>
      <c r="B643" s="143" t="s">
        <v>409</v>
      </c>
      <c r="C643" s="134" t="s">
        <v>394</v>
      </c>
      <c r="D643" s="135" t="s">
        <v>229</v>
      </c>
      <c r="E643" s="135" t="s">
        <v>471</v>
      </c>
      <c r="F643" s="135" t="s">
        <v>475</v>
      </c>
      <c r="G643" s="135" t="s">
        <v>410</v>
      </c>
      <c r="H643" s="136">
        <f>H644</f>
        <v>345290</v>
      </c>
      <c r="I643" s="105">
        <f>ROUND(K643*1000,2)</f>
        <v>345290</v>
      </c>
      <c r="J643" s="16">
        <f>H643-I643</f>
        <v>0</v>
      </c>
      <c r="K643" s="22">
        <v>345.29</v>
      </c>
      <c r="O643" s="22">
        <v>345.29</v>
      </c>
      <c r="P643" s="22">
        <v>345.29</v>
      </c>
      <c r="Q643" s="22">
        <v>345.29</v>
      </c>
      <c r="R643" s="22">
        <f>H643-O643</f>
        <v>344944.71</v>
      </c>
      <c r="S643" s="22" t="e">
        <f>#REF!-P643</f>
        <v>#REF!</v>
      </c>
      <c r="T643" s="22" t="e">
        <f>#REF!-Q643</f>
        <v>#REF!</v>
      </c>
      <c r="U643" s="18" t="str">
        <f t="shared" si="111"/>
        <v>01 1 05 20240620</v>
      </c>
    </row>
    <row r="644" spans="1:21" s="27" customFormat="1" ht="15.6">
      <c r="A644" s="23"/>
      <c r="B644" s="137" t="s">
        <v>428</v>
      </c>
      <c r="C644" s="134" t="s">
        <v>394</v>
      </c>
      <c r="D644" s="135" t="s">
        <v>229</v>
      </c>
      <c r="E644" s="135" t="s">
        <v>471</v>
      </c>
      <c r="F644" s="135" t="s">
        <v>475</v>
      </c>
      <c r="G644" s="135" t="s">
        <v>429</v>
      </c>
      <c r="H644" s="136">
        <v>345290</v>
      </c>
      <c r="I644" s="106"/>
      <c r="J644" s="25"/>
      <c r="K644" s="24"/>
      <c r="O644" s="24"/>
      <c r="P644" s="24"/>
      <c r="Q644" s="24"/>
      <c r="R644" s="24"/>
      <c r="S644" s="24"/>
      <c r="T644" s="24"/>
    </row>
    <row r="645" spans="1:21" s="18" customFormat="1" ht="26.4">
      <c r="A645" s="15"/>
      <c r="B645" s="139" t="s">
        <v>476</v>
      </c>
      <c r="C645" s="140" t="s">
        <v>394</v>
      </c>
      <c r="D645" s="141" t="s">
        <v>229</v>
      </c>
      <c r="E645" s="141" t="s">
        <v>471</v>
      </c>
      <c r="F645" s="141" t="s">
        <v>477</v>
      </c>
      <c r="G645" s="141" t="s">
        <v>10</v>
      </c>
      <c r="H645" s="142">
        <f>H646</f>
        <v>6950530</v>
      </c>
      <c r="I645" s="55">
        <f>ROUND(K645*1000,2)</f>
        <v>6950530</v>
      </c>
      <c r="J645" s="16">
        <f>H645-I645</f>
        <v>0</v>
      </c>
      <c r="K645" s="29">
        <v>6950.5300000000007</v>
      </c>
      <c r="O645" s="29">
        <v>6950.5300000000007</v>
      </c>
      <c r="P645" s="29">
        <v>6950.5300000000007</v>
      </c>
      <c r="Q645" s="29">
        <v>6950.5300000000007</v>
      </c>
      <c r="R645" s="29">
        <f>H645-O645</f>
        <v>6943579.4699999997</v>
      </c>
      <c r="S645" s="29" t="e">
        <f>#REF!-P645</f>
        <v>#REF!</v>
      </c>
      <c r="T645" s="29" t="e">
        <f>#REF!-Q645</f>
        <v>#REF!</v>
      </c>
      <c r="U645" s="18" t="str">
        <f t="shared" si="111"/>
        <v>01 1 08 00000000</v>
      </c>
    </row>
    <row r="646" spans="1:21" s="18" customFormat="1" ht="26.4">
      <c r="A646" s="15"/>
      <c r="B646" s="151" t="s">
        <v>137</v>
      </c>
      <c r="C646" s="140" t="s">
        <v>394</v>
      </c>
      <c r="D646" s="141" t="s">
        <v>229</v>
      </c>
      <c r="E646" s="141" t="s">
        <v>471</v>
      </c>
      <c r="F646" s="141" t="s">
        <v>478</v>
      </c>
      <c r="G646" s="141" t="s">
        <v>10</v>
      </c>
      <c r="H646" s="142">
        <f>SUM(H647:H647)</f>
        <v>6950530</v>
      </c>
      <c r="I646" s="55">
        <f>ROUND(K646*1000,2)</f>
        <v>6950530</v>
      </c>
      <c r="J646" s="16">
        <f>H646-I646</f>
        <v>0</v>
      </c>
      <c r="K646" s="29">
        <v>6950.5300000000007</v>
      </c>
      <c r="O646" s="29">
        <v>6950.5300000000007</v>
      </c>
      <c r="P646" s="29">
        <v>6950.5300000000007</v>
      </c>
      <c r="Q646" s="29">
        <v>6950.5300000000007</v>
      </c>
      <c r="R646" s="29">
        <f>H646-O646</f>
        <v>6943579.4699999997</v>
      </c>
      <c r="S646" s="29" t="e">
        <f>#REF!-P646</f>
        <v>#REF!</v>
      </c>
      <c r="T646" s="29" t="e">
        <f>#REF!-Q646</f>
        <v>#REF!</v>
      </c>
      <c r="U646" s="18" t="str">
        <f t="shared" si="111"/>
        <v>01 1 08 11010000</v>
      </c>
    </row>
    <row r="647" spans="1:21" s="18" customFormat="1" ht="15.6">
      <c r="A647" s="15"/>
      <c r="B647" s="151" t="s">
        <v>403</v>
      </c>
      <c r="C647" s="140" t="s">
        <v>394</v>
      </c>
      <c r="D647" s="141" t="s">
        <v>229</v>
      </c>
      <c r="E647" s="141" t="s">
        <v>471</v>
      </c>
      <c r="F647" s="141" t="s">
        <v>478</v>
      </c>
      <c r="G647" s="141" t="s">
        <v>404</v>
      </c>
      <c r="H647" s="136">
        <f>H648</f>
        <v>6950530</v>
      </c>
      <c r="I647" s="105">
        <f>ROUND(K647*1000,2)</f>
        <v>6950530</v>
      </c>
      <c r="J647" s="16">
        <f>H647-I647</f>
        <v>0</v>
      </c>
      <c r="K647" s="22">
        <v>6950.5300000000007</v>
      </c>
      <c r="O647" s="22">
        <v>6950.5300000000007</v>
      </c>
      <c r="P647" s="22">
        <v>6950.5300000000007</v>
      </c>
      <c r="Q647" s="22">
        <v>6950.5300000000007</v>
      </c>
      <c r="R647" s="22">
        <f>H647-O647</f>
        <v>6943579.4699999997</v>
      </c>
      <c r="S647" s="22" t="e">
        <f>#REF!-P647</f>
        <v>#REF!</v>
      </c>
      <c r="T647" s="22" t="e">
        <f>#REF!-Q647</f>
        <v>#REF!</v>
      </c>
      <c r="U647" s="18" t="str">
        <f t="shared" si="111"/>
        <v>01 1 08 11010610</v>
      </c>
    </row>
    <row r="648" spans="1:21" s="27" customFormat="1" ht="52.8">
      <c r="A648" s="23"/>
      <c r="B648" s="137" t="s">
        <v>405</v>
      </c>
      <c r="C648" s="140" t="s">
        <v>394</v>
      </c>
      <c r="D648" s="141" t="s">
        <v>229</v>
      </c>
      <c r="E648" s="141" t="s">
        <v>471</v>
      </c>
      <c r="F648" s="141" t="s">
        <v>478</v>
      </c>
      <c r="G648" s="135" t="s">
        <v>406</v>
      </c>
      <c r="H648" s="136">
        <v>6950530</v>
      </c>
      <c r="I648" s="106"/>
      <c r="J648" s="25"/>
      <c r="K648" s="24"/>
      <c r="O648" s="24"/>
      <c r="P648" s="24"/>
      <c r="Q648" s="24"/>
      <c r="R648" s="24"/>
      <c r="S648" s="24"/>
      <c r="T648" s="24"/>
    </row>
    <row r="649" spans="1:21" s="18" customFormat="1" ht="66">
      <c r="A649" s="15"/>
      <c r="B649" s="133" t="s">
        <v>420</v>
      </c>
      <c r="C649" s="134" t="s">
        <v>394</v>
      </c>
      <c r="D649" s="135" t="s">
        <v>229</v>
      </c>
      <c r="E649" s="135" t="s">
        <v>471</v>
      </c>
      <c r="F649" s="135" t="s">
        <v>421</v>
      </c>
      <c r="G649" s="135" t="s">
        <v>10</v>
      </c>
      <c r="H649" s="136">
        <f t="shared" ref="H649:H652" si="125">H650</f>
        <v>58600</v>
      </c>
      <c r="I649" s="105">
        <f>ROUND(K649*1000,2)</f>
        <v>58600</v>
      </c>
      <c r="J649" s="16">
        <f>H649-I649</f>
        <v>0</v>
      </c>
      <c r="K649" s="22">
        <v>58.6</v>
      </c>
      <c r="O649" s="22">
        <v>58.6</v>
      </c>
      <c r="P649" s="22">
        <v>58.6</v>
      </c>
      <c r="Q649" s="22">
        <v>58.6</v>
      </c>
      <c r="R649" s="22">
        <f>H649-O649</f>
        <v>58541.4</v>
      </c>
      <c r="S649" s="22" t="e">
        <f>#REF!-P649</f>
        <v>#REF!</v>
      </c>
      <c r="T649" s="22" t="e">
        <f>#REF!-Q649</f>
        <v>#REF!</v>
      </c>
      <c r="U649" s="18" t="str">
        <f t="shared" si="111"/>
        <v>16 0 00 00000000</v>
      </c>
    </row>
    <row r="650" spans="1:21" s="18" customFormat="1" ht="26.4">
      <c r="A650" s="15"/>
      <c r="B650" s="133" t="s">
        <v>422</v>
      </c>
      <c r="C650" s="134" t="s">
        <v>394</v>
      </c>
      <c r="D650" s="135" t="s">
        <v>229</v>
      </c>
      <c r="E650" s="135" t="s">
        <v>471</v>
      </c>
      <c r="F650" s="135" t="s">
        <v>423</v>
      </c>
      <c r="G650" s="135" t="s">
        <v>10</v>
      </c>
      <c r="H650" s="136">
        <f t="shared" si="125"/>
        <v>58600</v>
      </c>
      <c r="I650" s="105">
        <f>ROUND(K650*1000,2)</f>
        <v>58600</v>
      </c>
      <c r="J650" s="16">
        <f>H650-I650</f>
        <v>0</v>
      </c>
      <c r="K650" s="22">
        <v>58.6</v>
      </c>
      <c r="O650" s="22">
        <v>58.6</v>
      </c>
      <c r="P650" s="22">
        <v>58.6</v>
      </c>
      <c r="Q650" s="22">
        <v>58.6</v>
      </c>
      <c r="R650" s="22">
        <f>H650-O650</f>
        <v>58541.4</v>
      </c>
      <c r="S650" s="22" t="e">
        <f>#REF!-P650</f>
        <v>#REF!</v>
      </c>
      <c r="T650" s="22" t="e">
        <f>#REF!-Q650</f>
        <v>#REF!</v>
      </c>
      <c r="U650" s="18" t="str">
        <f t="shared" si="111"/>
        <v>16 2 00 00000000</v>
      </c>
    </row>
    <row r="651" spans="1:21" s="18" customFormat="1" ht="39.6">
      <c r="A651" s="15"/>
      <c r="B651" s="133" t="s">
        <v>424</v>
      </c>
      <c r="C651" s="134" t="s">
        <v>394</v>
      </c>
      <c r="D651" s="135" t="s">
        <v>229</v>
      </c>
      <c r="E651" s="135" t="s">
        <v>471</v>
      </c>
      <c r="F651" s="135" t="s">
        <v>425</v>
      </c>
      <c r="G651" s="135" t="s">
        <v>10</v>
      </c>
      <c r="H651" s="136">
        <f t="shared" si="125"/>
        <v>58600</v>
      </c>
      <c r="I651" s="105">
        <f>ROUND(K651*1000,2)</f>
        <v>58600</v>
      </c>
      <c r="J651" s="16">
        <f>H651-I651</f>
        <v>0</v>
      </c>
      <c r="K651" s="22">
        <v>58.6</v>
      </c>
      <c r="O651" s="22">
        <v>58.6</v>
      </c>
      <c r="P651" s="22">
        <v>58.6</v>
      </c>
      <c r="Q651" s="22">
        <v>58.6</v>
      </c>
      <c r="R651" s="22">
        <f>H651-O651</f>
        <v>58541.4</v>
      </c>
      <c r="S651" s="22" t="e">
        <f>#REF!-P651</f>
        <v>#REF!</v>
      </c>
      <c r="T651" s="22" t="e">
        <f>#REF!-Q651</f>
        <v>#REF!</v>
      </c>
      <c r="U651" s="18" t="str">
        <f t="shared" si="111"/>
        <v>16 2 02 00000000</v>
      </c>
    </row>
    <row r="652" spans="1:21" s="18" customFormat="1" ht="39.6">
      <c r="A652" s="15"/>
      <c r="B652" s="133" t="s">
        <v>426</v>
      </c>
      <c r="C652" s="134" t="s">
        <v>394</v>
      </c>
      <c r="D652" s="135" t="s">
        <v>229</v>
      </c>
      <c r="E652" s="135" t="s">
        <v>471</v>
      </c>
      <c r="F652" s="135" t="s">
        <v>427</v>
      </c>
      <c r="G652" s="135" t="s">
        <v>10</v>
      </c>
      <c r="H652" s="136">
        <f t="shared" si="125"/>
        <v>58600</v>
      </c>
      <c r="I652" s="105">
        <f>ROUND(K652*1000,2)</f>
        <v>58600</v>
      </c>
      <c r="J652" s="16">
        <f>H652-I652</f>
        <v>0</v>
      </c>
      <c r="K652" s="22">
        <v>58.6</v>
      </c>
      <c r="O652" s="22">
        <v>58.6</v>
      </c>
      <c r="P652" s="22">
        <v>58.6</v>
      </c>
      <c r="Q652" s="22">
        <v>58.6</v>
      </c>
      <c r="R652" s="22">
        <f>H652-O652</f>
        <v>58541.4</v>
      </c>
      <c r="S652" s="22" t="e">
        <f>#REF!-P652</f>
        <v>#REF!</v>
      </c>
      <c r="T652" s="22" t="e">
        <f>#REF!-Q652</f>
        <v>#REF!</v>
      </c>
      <c r="U652" s="18" t="str">
        <f t="shared" si="111"/>
        <v>16 2 02 20550000</v>
      </c>
    </row>
    <row r="653" spans="1:21" s="18" customFormat="1" ht="15.6">
      <c r="A653" s="15"/>
      <c r="B653" s="143" t="s">
        <v>403</v>
      </c>
      <c r="C653" s="134" t="s">
        <v>394</v>
      </c>
      <c r="D653" s="135" t="s">
        <v>229</v>
      </c>
      <c r="E653" s="135" t="s">
        <v>471</v>
      </c>
      <c r="F653" s="135" t="s">
        <v>427</v>
      </c>
      <c r="G653" s="135" t="s">
        <v>404</v>
      </c>
      <c r="H653" s="136">
        <f>H654</f>
        <v>58600</v>
      </c>
      <c r="I653" s="105">
        <f>ROUND(K653*1000,2)</f>
        <v>58600</v>
      </c>
      <c r="J653" s="16">
        <f>H653-I653</f>
        <v>0</v>
      </c>
      <c r="K653" s="22">
        <v>58.6</v>
      </c>
      <c r="O653" s="22">
        <v>58.6</v>
      </c>
      <c r="P653" s="22">
        <v>58.6</v>
      </c>
      <c r="Q653" s="22">
        <v>58.6</v>
      </c>
      <c r="R653" s="22">
        <f>H653-O653</f>
        <v>58541.4</v>
      </c>
      <c r="S653" s="22" t="e">
        <f>#REF!-P653</f>
        <v>#REF!</v>
      </c>
      <c r="T653" s="22" t="e">
        <f>#REF!-Q653</f>
        <v>#REF!</v>
      </c>
      <c r="U653" s="18" t="str">
        <f t="shared" si="111"/>
        <v>16 2 02 20550610</v>
      </c>
    </row>
    <row r="654" spans="1:21" s="27" customFormat="1" ht="15.6">
      <c r="A654" s="23"/>
      <c r="B654" s="137" t="s">
        <v>407</v>
      </c>
      <c r="C654" s="134" t="s">
        <v>394</v>
      </c>
      <c r="D654" s="135" t="s">
        <v>229</v>
      </c>
      <c r="E654" s="135" t="s">
        <v>471</v>
      </c>
      <c r="F654" s="135" t="s">
        <v>427</v>
      </c>
      <c r="G654" s="135" t="s">
        <v>408</v>
      </c>
      <c r="H654" s="136">
        <v>58600</v>
      </c>
      <c r="I654" s="106"/>
      <c r="J654" s="25"/>
      <c r="K654" s="24"/>
      <c r="O654" s="24"/>
      <c r="P654" s="24"/>
      <c r="Q654" s="24"/>
      <c r="R654" s="24"/>
      <c r="S654" s="24"/>
      <c r="T654" s="24"/>
    </row>
    <row r="655" spans="1:21" s="18" customFormat="1" ht="26.4">
      <c r="A655" s="15"/>
      <c r="B655" s="133" t="s">
        <v>479</v>
      </c>
      <c r="C655" s="134" t="s">
        <v>394</v>
      </c>
      <c r="D655" s="135" t="s">
        <v>229</v>
      </c>
      <c r="E655" s="135" t="s">
        <v>471</v>
      </c>
      <c r="F655" s="135" t="s">
        <v>480</v>
      </c>
      <c r="G655" s="135" t="s">
        <v>10</v>
      </c>
      <c r="H655" s="136">
        <f>H656</f>
        <v>32512430</v>
      </c>
      <c r="I655" s="105">
        <f>ROUND(K655*1000,2)</f>
        <v>32512430</v>
      </c>
      <c r="J655" s="16">
        <f>H655-I655</f>
        <v>0</v>
      </c>
      <c r="K655" s="22">
        <v>32512.43</v>
      </c>
      <c r="O655" s="22">
        <v>32512.43</v>
      </c>
      <c r="P655" s="22">
        <v>32415.73</v>
      </c>
      <c r="Q655" s="22">
        <v>32415.73</v>
      </c>
      <c r="R655" s="22">
        <f>H655-O655</f>
        <v>32479917.57</v>
      </c>
      <c r="S655" s="22" t="e">
        <f>#REF!-P655</f>
        <v>#REF!</v>
      </c>
      <c r="T655" s="22" t="e">
        <f>#REF!-Q655</f>
        <v>#REF!</v>
      </c>
      <c r="U655" s="18" t="str">
        <f t="shared" si="111"/>
        <v>75 0 00 00000000</v>
      </c>
    </row>
    <row r="656" spans="1:21" s="18" customFormat="1" ht="26.4">
      <c r="A656" s="15"/>
      <c r="B656" s="133" t="s">
        <v>481</v>
      </c>
      <c r="C656" s="134" t="s">
        <v>394</v>
      </c>
      <c r="D656" s="135" t="s">
        <v>229</v>
      </c>
      <c r="E656" s="135" t="s">
        <v>471</v>
      </c>
      <c r="F656" s="135" t="s">
        <v>482</v>
      </c>
      <c r="G656" s="135" t="s">
        <v>10</v>
      </c>
      <c r="H656" s="136">
        <f>H657+H667+H677+H671</f>
        <v>32512430</v>
      </c>
      <c r="I656" s="105">
        <f>ROUND(K656*1000,2)</f>
        <v>32512430</v>
      </c>
      <c r="J656" s="16">
        <f>H656-I656</f>
        <v>0</v>
      </c>
      <c r="K656" s="22">
        <v>32512.43</v>
      </c>
      <c r="O656" s="22">
        <v>32512.43</v>
      </c>
      <c r="P656" s="22">
        <v>32415.73</v>
      </c>
      <c r="Q656" s="22">
        <v>32415.73</v>
      </c>
      <c r="R656" s="22">
        <f>H656-O656</f>
        <v>32479917.57</v>
      </c>
      <c r="S656" s="22" t="e">
        <f>#REF!-P656</f>
        <v>#REF!</v>
      </c>
      <c r="T656" s="22" t="e">
        <f>#REF!-Q656</f>
        <v>#REF!</v>
      </c>
      <c r="U656" s="18" t="str">
        <f t="shared" si="111"/>
        <v>75 1 00 00000000</v>
      </c>
    </row>
    <row r="657" spans="1:21" s="18" customFormat="1" ht="26.4">
      <c r="A657" s="15"/>
      <c r="B657" s="133" t="s">
        <v>19</v>
      </c>
      <c r="C657" s="134" t="s">
        <v>394</v>
      </c>
      <c r="D657" s="135" t="s">
        <v>229</v>
      </c>
      <c r="E657" s="135" t="s">
        <v>471</v>
      </c>
      <c r="F657" s="135" t="s">
        <v>483</v>
      </c>
      <c r="G657" s="135" t="s">
        <v>10</v>
      </c>
      <c r="H657" s="136">
        <f>H658+H661+H663</f>
        <v>2420890</v>
      </c>
      <c r="I657" s="105">
        <f>ROUND(K657*1000,2)</f>
        <v>2420890</v>
      </c>
      <c r="J657" s="16">
        <f>H657-I657</f>
        <v>0</v>
      </c>
      <c r="K657" s="22">
        <v>2420.89</v>
      </c>
      <c r="O657" s="22">
        <v>2420.89</v>
      </c>
      <c r="P657" s="22">
        <v>2420.89</v>
      </c>
      <c r="Q657" s="22">
        <v>2420.89</v>
      </c>
      <c r="R657" s="22">
        <f>H657-O657</f>
        <v>2418469.11</v>
      </c>
      <c r="S657" s="22" t="e">
        <f>#REF!-P657</f>
        <v>#REF!</v>
      </c>
      <c r="T657" s="22" t="e">
        <f>#REF!-Q657</f>
        <v>#REF!</v>
      </c>
      <c r="U657" s="18" t="str">
        <f t="shared" ref="U657:U756" si="126">CONCATENATE(F657,G657)</f>
        <v>75 1 00 10010000</v>
      </c>
    </row>
    <row r="658" spans="1:21" s="18" customFormat="1" ht="26.4">
      <c r="A658" s="15"/>
      <c r="B658" s="133" t="s">
        <v>484</v>
      </c>
      <c r="C658" s="134" t="s">
        <v>394</v>
      </c>
      <c r="D658" s="135" t="s">
        <v>229</v>
      </c>
      <c r="E658" s="135" t="s">
        <v>471</v>
      </c>
      <c r="F658" s="135" t="s">
        <v>483</v>
      </c>
      <c r="G658" s="135" t="s">
        <v>22</v>
      </c>
      <c r="H658" s="136">
        <f>SUM(H659:H660)</f>
        <v>677240</v>
      </c>
      <c r="I658" s="105">
        <f>ROUND(K658*1000,2)</f>
        <v>677240</v>
      </c>
      <c r="J658" s="16">
        <f>H658-I658</f>
        <v>0</v>
      </c>
      <c r="K658" s="22">
        <v>677.24</v>
      </c>
      <c r="O658" s="22">
        <v>677.24</v>
      </c>
      <c r="P658" s="22">
        <v>677.24</v>
      </c>
      <c r="Q658" s="22">
        <v>677.24</v>
      </c>
      <c r="R658" s="22">
        <f>H658-O658</f>
        <v>676562.76</v>
      </c>
      <c r="S658" s="22" t="e">
        <f>#REF!-P658</f>
        <v>#REF!</v>
      </c>
      <c r="T658" s="22" t="e">
        <f>#REF!-Q658</f>
        <v>#REF!</v>
      </c>
      <c r="U658" s="18" t="str">
        <f t="shared" si="126"/>
        <v>75 1 00 10010120</v>
      </c>
    </row>
    <row r="659" spans="1:21" s="27" customFormat="1" ht="26.4">
      <c r="A659" s="23"/>
      <c r="B659" s="137" t="s">
        <v>23</v>
      </c>
      <c r="C659" s="134" t="s">
        <v>394</v>
      </c>
      <c r="D659" s="135" t="s">
        <v>229</v>
      </c>
      <c r="E659" s="135" t="s">
        <v>471</v>
      </c>
      <c r="F659" s="135" t="s">
        <v>483</v>
      </c>
      <c r="G659" s="135" t="s">
        <v>24</v>
      </c>
      <c r="H659" s="136">
        <v>522400</v>
      </c>
      <c r="I659" s="106"/>
      <c r="J659" s="25"/>
      <c r="K659" s="24"/>
      <c r="O659" s="24"/>
      <c r="P659" s="24"/>
      <c r="Q659" s="24"/>
      <c r="R659" s="24"/>
      <c r="S659" s="24"/>
      <c r="T659" s="24"/>
    </row>
    <row r="660" spans="1:21" s="27" customFormat="1" ht="39.6">
      <c r="A660" s="23"/>
      <c r="B660" s="137" t="s">
        <v>27</v>
      </c>
      <c r="C660" s="134" t="s">
        <v>394</v>
      </c>
      <c r="D660" s="135" t="s">
        <v>229</v>
      </c>
      <c r="E660" s="135" t="s">
        <v>471</v>
      </c>
      <c r="F660" s="135" t="s">
        <v>483</v>
      </c>
      <c r="G660" s="135" t="s">
        <v>28</v>
      </c>
      <c r="H660" s="136">
        <v>154840</v>
      </c>
      <c r="I660" s="106"/>
      <c r="J660" s="25"/>
      <c r="K660" s="24"/>
      <c r="O660" s="24"/>
      <c r="P660" s="24"/>
      <c r="Q660" s="24"/>
      <c r="R660" s="24"/>
      <c r="S660" s="24"/>
      <c r="T660" s="24"/>
    </row>
    <row r="661" spans="1:21" s="18" customFormat="1" ht="26.4">
      <c r="A661" s="15"/>
      <c r="B661" s="133" t="s">
        <v>29</v>
      </c>
      <c r="C661" s="134" t="s">
        <v>394</v>
      </c>
      <c r="D661" s="135" t="s">
        <v>229</v>
      </c>
      <c r="E661" s="135" t="s">
        <v>471</v>
      </c>
      <c r="F661" s="135" t="s">
        <v>483</v>
      </c>
      <c r="G661" s="135" t="s">
        <v>30</v>
      </c>
      <c r="H661" s="136">
        <f>H662</f>
        <v>1690510</v>
      </c>
      <c r="I661" s="105">
        <f>ROUND(K661*1000,2)</f>
        <v>1690510</v>
      </c>
      <c r="J661" s="16">
        <f>H661-I661</f>
        <v>0</v>
      </c>
      <c r="K661" s="22">
        <v>1690.51</v>
      </c>
      <c r="O661" s="22">
        <v>1690.51</v>
      </c>
      <c r="P661" s="22">
        <v>1690.51</v>
      </c>
      <c r="Q661" s="22">
        <v>1690.51</v>
      </c>
      <c r="R661" s="22">
        <f>H661-O661</f>
        <v>1688819.49</v>
      </c>
      <c r="S661" s="22" t="e">
        <f>#REF!-P661</f>
        <v>#REF!</v>
      </c>
      <c r="T661" s="22" t="e">
        <f>#REF!-Q661</f>
        <v>#REF!</v>
      </c>
      <c r="U661" s="18" t="str">
        <f t="shared" si="126"/>
        <v>75 1 00 10010240</v>
      </c>
    </row>
    <row r="662" spans="1:21" s="18" customFormat="1" ht="15.6">
      <c r="A662" s="15"/>
      <c r="B662" s="133" t="s">
        <v>31</v>
      </c>
      <c r="C662" s="134" t="s">
        <v>394</v>
      </c>
      <c r="D662" s="135" t="s">
        <v>229</v>
      </c>
      <c r="E662" s="135" t="s">
        <v>471</v>
      </c>
      <c r="F662" s="135" t="s">
        <v>483</v>
      </c>
      <c r="G662" s="135" t="s">
        <v>32</v>
      </c>
      <c r="H662" s="136">
        <v>1690510</v>
      </c>
      <c r="I662" s="105"/>
      <c r="J662" s="16"/>
      <c r="K662" s="22"/>
      <c r="O662" s="22"/>
      <c r="P662" s="22"/>
      <c r="Q662" s="22"/>
      <c r="R662" s="22"/>
      <c r="S662" s="22"/>
      <c r="T662" s="22"/>
    </row>
    <row r="663" spans="1:21" s="18" customFormat="1" ht="15.6">
      <c r="A663" s="15"/>
      <c r="B663" s="133" t="s">
        <v>33</v>
      </c>
      <c r="C663" s="134" t="s">
        <v>394</v>
      </c>
      <c r="D663" s="135" t="s">
        <v>229</v>
      </c>
      <c r="E663" s="135" t="s">
        <v>471</v>
      </c>
      <c r="F663" s="135" t="s">
        <v>483</v>
      </c>
      <c r="G663" s="135" t="s">
        <v>34</v>
      </c>
      <c r="H663" s="136">
        <f>SUM(H664:H666)</f>
        <v>53140</v>
      </c>
      <c r="I663" s="105">
        <f>ROUND(K663*1000,2)</f>
        <v>53140</v>
      </c>
      <c r="J663" s="16">
        <f>H663-I663</f>
        <v>0</v>
      </c>
      <c r="K663" s="22">
        <v>53.14</v>
      </c>
      <c r="O663" s="22">
        <v>53.14</v>
      </c>
      <c r="P663" s="22">
        <v>53.14</v>
      </c>
      <c r="Q663" s="22">
        <v>53.14</v>
      </c>
      <c r="R663" s="22">
        <f>H663-O663</f>
        <v>53086.86</v>
      </c>
      <c r="S663" s="22" t="e">
        <f>#REF!-P663</f>
        <v>#REF!</v>
      </c>
      <c r="T663" s="22" t="e">
        <f>#REF!-Q663</f>
        <v>#REF!</v>
      </c>
      <c r="U663" s="18" t="str">
        <f t="shared" si="126"/>
        <v>75 1 00 10010850</v>
      </c>
    </row>
    <row r="664" spans="1:21" s="27" customFormat="1" ht="15.6">
      <c r="A664" s="23"/>
      <c r="B664" s="137" t="s">
        <v>35</v>
      </c>
      <c r="C664" s="134" t="s">
        <v>394</v>
      </c>
      <c r="D664" s="135" t="s">
        <v>229</v>
      </c>
      <c r="E664" s="135" t="s">
        <v>471</v>
      </c>
      <c r="F664" s="135" t="s">
        <v>483</v>
      </c>
      <c r="G664" s="135" t="s">
        <v>36</v>
      </c>
      <c r="H664" s="136">
        <v>40240</v>
      </c>
      <c r="I664" s="106"/>
      <c r="J664" s="25"/>
      <c r="K664" s="24"/>
      <c r="O664" s="24"/>
      <c r="P664" s="24"/>
      <c r="Q664" s="24"/>
      <c r="R664" s="24"/>
      <c r="S664" s="24"/>
      <c r="T664" s="24"/>
    </row>
    <row r="665" spans="1:21" s="27" customFormat="1" ht="15.6">
      <c r="A665" s="23"/>
      <c r="B665" s="137" t="s">
        <v>37</v>
      </c>
      <c r="C665" s="134" t="s">
        <v>394</v>
      </c>
      <c r="D665" s="135" t="s">
        <v>229</v>
      </c>
      <c r="E665" s="135" t="s">
        <v>471</v>
      </c>
      <c r="F665" s="135" t="s">
        <v>483</v>
      </c>
      <c r="G665" s="135" t="s">
        <v>38</v>
      </c>
      <c r="H665" s="136">
        <v>1900</v>
      </c>
      <c r="I665" s="106"/>
      <c r="J665" s="25"/>
      <c r="K665" s="24"/>
      <c r="O665" s="24"/>
      <c r="P665" s="24"/>
      <c r="Q665" s="24"/>
      <c r="R665" s="24"/>
      <c r="S665" s="24"/>
      <c r="T665" s="24"/>
    </row>
    <row r="666" spans="1:21" s="27" customFormat="1" ht="15.6">
      <c r="A666" s="23"/>
      <c r="B666" s="137" t="s">
        <v>78</v>
      </c>
      <c r="C666" s="134" t="s">
        <v>394</v>
      </c>
      <c r="D666" s="135" t="s">
        <v>229</v>
      </c>
      <c r="E666" s="135" t="s">
        <v>471</v>
      </c>
      <c r="F666" s="135" t="s">
        <v>483</v>
      </c>
      <c r="G666" s="135" t="s">
        <v>79</v>
      </c>
      <c r="H666" s="136">
        <v>11000</v>
      </c>
      <c r="I666" s="106"/>
      <c r="J666" s="25"/>
      <c r="K666" s="24"/>
      <c r="O666" s="24"/>
      <c r="P666" s="24"/>
      <c r="Q666" s="24"/>
      <c r="R666" s="24"/>
      <c r="S666" s="24"/>
      <c r="T666" s="24"/>
    </row>
    <row r="667" spans="1:21" s="18" customFormat="1" ht="26.4">
      <c r="A667" s="15"/>
      <c r="B667" s="133" t="s">
        <v>39</v>
      </c>
      <c r="C667" s="134" t="s">
        <v>394</v>
      </c>
      <c r="D667" s="135" t="s">
        <v>229</v>
      </c>
      <c r="E667" s="135" t="s">
        <v>471</v>
      </c>
      <c r="F667" s="135" t="s">
        <v>485</v>
      </c>
      <c r="G667" s="135" t="s">
        <v>10</v>
      </c>
      <c r="H667" s="136">
        <f>H668</f>
        <v>21313480</v>
      </c>
      <c r="I667" s="105">
        <f>ROUND(K667*1000,2)</f>
        <v>21313480</v>
      </c>
      <c r="J667" s="16">
        <f>H667-I667</f>
        <v>0</v>
      </c>
      <c r="K667" s="22">
        <v>21313.48</v>
      </c>
      <c r="O667" s="22">
        <v>21313.48</v>
      </c>
      <c r="P667" s="22">
        <v>21313.48</v>
      </c>
      <c r="Q667" s="22">
        <v>21313.48</v>
      </c>
      <c r="R667" s="22">
        <f>H667-O667</f>
        <v>21292166.52</v>
      </c>
      <c r="S667" s="22" t="e">
        <f>#REF!-P667</f>
        <v>#REF!</v>
      </c>
      <c r="T667" s="22" t="e">
        <f>#REF!-Q667</f>
        <v>#REF!</v>
      </c>
      <c r="U667" s="18" t="str">
        <f t="shared" si="126"/>
        <v>75 1 00 10020000</v>
      </c>
    </row>
    <row r="668" spans="1:21" s="18" customFormat="1" ht="26.4">
      <c r="A668" s="15"/>
      <c r="B668" s="133" t="s">
        <v>484</v>
      </c>
      <c r="C668" s="134" t="s">
        <v>394</v>
      </c>
      <c r="D668" s="135" t="s">
        <v>229</v>
      </c>
      <c r="E668" s="135" t="s">
        <v>471</v>
      </c>
      <c r="F668" s="135" t="s">
        <v>485</v>
      </c>
      <c r="G668" s="135" t="s">
        <v>22</v>
      </c>
      <c r="H668" s="136">
        <f>SUM(H669:H670)</f>
        <v>21313480</v>
      </c>
      <c r="I668" s="105">
        <f>ROUND(K668*1000,2)</f>
        <v>21313480</v>
      </c>
      <c r="J668" s="16">
        <f>H668-I668</f>
        <v>0</v>
      </c>
      <c r="K668" s="22">
        <v>21313.48</v>
      </c>
      <c r="O668" s="22">
        <v>21313.48</v>
      </c>
      <c r="P668" s="22">
        <v>21313.48</v>
      </c>
      <c r="Q668" s="22">
        <v>21313.48</v>
      </c>
      <c r="R668" s="22">
        <f>H668-O668</f>
        <v>21292166.52</v>
      </c>
      <c r="S668" s="22" t="e">
        <f>#REF!-P668</f>
        <v>#REF!</v>
      </c>
      <c r="T668" s="22" t="e">
        <f>#REF!-Q668</f>
        <v>#REF!</v>
      </c>
      <c r="U668" s="18" t="str">
        <f t="shared" si="126"/>
        <v>75 1 00 10020120</v>
      </c>
    </row>
    <row r="669" spans="1:21" s="27" customFormat="1" ht="15.6">
      <c r="A669" s="23"/>
      <c r="B669" s="137" t="s">
        <v>41</v>
      </c>
      <c r="C669" s="134" t="s">
        <v>394</v>
      </c>
      <c r="D669" s="135" t="s">
        <v>229</v>
      </c>
      <c r="E669" s="135" t="s">
        <v>471</v>
      </c>
      <c r="F669" s="135" t="s">
        <v>485</v>
      </c>
      <c r="G669" s="135" t="s">
        <v>42</v>
      </c>
      <c r="H669" s="136">
        <v>16372675</v>
      </c>
      <c r="I669" s="106"/>
      <c r="J669" s="25"/>
      <c r="K669" s="24"/>
      <c r="O669" s="24"/>
      <c r="P669" s="24"/>
      <c r="Q669" s="24"/>
      <c r="R669" s="24"/>
      <c r="S669" s="24"/>
      <c r="T669" s="24"/>
    </row>
    <row r="670" spans="1:21" s="27" customFormat="1" ht="39.6">
      <c r="A670" s="23"/>
      <c r="B670" s="137" t="s">
        <v>27</v>
      </c>
      <c r="C670" s="134" t="s">
        <v>394</v>
      </c>
      <c r="D670" s="135" t="s">
        <v>229</v>
      </c>
      <c r="E670" s="135" t="s">
        <v>471</v>
      </c>
      <c r="F670" s="135" t="s">
        <v>485</v>
      </c>
      <c r="G670" s="135" t="s">
        <v>28</v>
      </c>
      <c r="H670" s="136">
        <v>4940805</v>
      </c>
      <c r="I670" s="106"/>
      <c r="J670" s="25"/>
      <c r="K670" s="24"/>
      <c r="O670" s="24"/>
      <c r="P670" s="24"/>
      <c r="Q670" s="24"/>
      <c r="R670" s="24"/>
      <c r="S670" s="24"/>
      <c r="T670" s="24"/>
    </row>
    <row r="671" spans="1:21" s="18" customFormat="1" ht="26.4">
      <c r="A671" s="15"/>
      <c r="B671" s="149" t="s">
        <v>137</v>
      </c>
      <c r="C671" s="134" t="s">
        <v>394</v>
      </c>
      <c r="D671" s="135" t="s">
        <v>229</v>
      </c>
      <c r="E671" s="135" t="s">
        <v>471</v>
      </c>
      <c r="F671" s="135" t="s">
        <v>486</v>
      </c>
      <c r="G671" s="135" t="s">
        <v>10</v>
      </c>
      <c r="H671" s="136">
        <f>H672+H675</f>
        <v>6806640</v>
      </c>
      <c r="I671" s="105">
        <f>ROUND(K671*1000,2)</f>
        <v>6806640</v>
      </c>
      <c r="J671" s="16">
        <f>H671-I671</f>
        <v>0</v>
      </c>
      <c r="K671" s="22">
        <v>6806.64</v>
      </c>
      <c r="O671" s="22">
        <v>6806.64</v>
      </c>
      <c r="P671" s="22">
        <v>6709.94</v>
      </c>
      <c r="Q671" s="22">
        <v>6709.94</v>
      </c>
      <c r="R671" s="22">
        <f>H671-O671</f>
        <v>6799833.3600000003</v>
      </c>
      <c r="S671" s="22" t="e">
        <f>#REF!-P671</f>
        <v>#REF!</v>
      </c>
      <c r="T671" s="22" t="e">
        <f>#REF!-Q671</f>
        <v>#REF!</v>
      </c>
      <c r="U671" s="18" t="str">
        <f t="shared" si="126"/>
        <v>75 1 00 11010000</v>
      </c>
    </row>
    <row r="672" spans="1:21" s="18" customFormat="1" ht="15.6">
      <c r="A672" s="15"/>
      <c r="B672" s="148" t="s">
        <v>139</v>
      </c>
      <c r="C672" s="134" t="s">
        <v>394</v>
      </c>
      <c r="D672" s="135" t="s">
        <v>229</v>
      </c>
      <c r="E672" s="135" t="s">
        <v>471</v>
      </c>
      <c r="F672" s="135" t="s">
        <v>486</v>
      </c>
      <c r="G672" s="135" t="s">
        <v>140</v>
      </c>
      <c r="H672" s="136">
        <f>SUM(H673:H674)</f>
        <v>5943040</v>
      </c>
      <c r="I672" s="105">
        <f>ROUND(K672*1000,2)</f>
        <v>5943040</v>
      </c>
      <c r="J672" s="16">
        <f>H672-I672</f>
        <v>0</v>
      </c>
      <c r="K672" s="22">
        <v>5943.04</v>
      </c>
      <c r="O672" s="22">
        <v>5943.04</v>
      </c>
      <c r="P672" s="22">
        <v>6483.32</v>
      </c>
      <c r="Q672" s="22">
        <v>6483.32</v>
      </c>
      <c r="R672" s="22">
        <f>H672-O672</f>
        <v>5937096.96</v>
      </c>
      <c r="S672" s="22" t="e">
        <f>#REF!-P672</f>
        <v>#REF!</v>
      </c>
      <c r="T672" s="22" t="e">
        <f>#REF!-Q672</f>
        <v>#REF!</v>
      </c>
      <c r="U672" s="18" t="str">
        <f t="shared" si="126"/>
        <v>75 1 00 11010110</v>
      </c>
    </row>
    <row r="673" spans="1:21" s="27" customFormat="1" ht="15.6">
      <c r="A673" s="23"/>
      <c r="B673" s="137" t="s">
        <v>141</v>
      </c>
      <c r="C673" s="134" t="s">
        <v>394</v>
      </c>
      <c r="D673" s="135" t="s">
        <v>229</v>
      </c>
      <c r="E673" s="135" t="s">
        <v>471</v>
      </c>
      <c r="F673" s="135" t="s">
        <v>486</v>
      </c>
      <c r="G673" s="135" t="s">
        <v>142</v>
      </c>
      <c r="H673" s="136">
        <v>4564550</v>
      </c>
      <c r="I673" s="106"/>
      <c r="J673" s="25"/>
      <c r="K673" s="24"/>
      <c r="O673" s="24"/>
      <c r="P673" s="24"/>
      <c r="Q673" s="24"/>
      <c r="R673" s="24"/>
      <c r="S673" s="24"/>
      <c r="T673" s="24"/>
    </row>
    <row r="674" spans="1:21" s="27" customFormat="1" ht="39.6">
      <c r="A674" s="23"/>
      <c r="B674" s="137" t="s">
        <v>487</v>
      </c>
      <c r="C674" s="134" t="s">
        <v>394</v>
      </c>
      <c r="D674" s="135" t="s">
        <v>229</v>
      </c>
      <c r="E674" s="135" t="s">
        <v>471</v>
      </c>
      <c r="F674" s="135" t="s">
        <v>486</v>
      </c>
      <c r="G674" s="135" t="s">
        <v>146</v>
      </c>
      <c r="H674" s="136">
        <v>1378490</v>
      </c>
      <c r="I674" s="106"/>
      <c r="J674" s="25"/>
      <c r="K674" s="24"/>
      <c r="O674" s="24"/>
      <c r="P674" s="24"/>
      <c r="Q674" s="24"/>
      <c r="R674" s="24"/>
      <c r="S674" s="24"/>
      <c r="T674" s="24"/>
    </row>
    <row r="675" spans="1:21" s="18" customFormat="1" ht="26.4">
      <c r="A675" s="15"/>
      <c r="B675" s="133" t="s">
        <v>29</v>
      </c>
      <c r="C675" s="134" t="s">
        <v>394</v>
      </c>
      <c r="D675" s="135" t="s">
        <v>229</v>
      </c>
      <c r="E675" s="135" t="s">
        <v>471</v>
      </c>
      <c r="F675" s="135" t="s">
        <v>486</v>
      </c>
      <c r="G675" s="135" t="s">
        <v>30</v>
      </c>
      <c r="H675" s="136">
        <f>H676</f>
        <v>863600</v>
      </c>
      <c r="I675" s="105">
        <f>ROUND(K675*1000,2)</f>
        <v>863600</v>
      </c>
      <c r="J675" s="16">
        <f>H675-I675</f>
        <v>0</v>
      </c>
      <c r="K675" s="22">
        <v>863.6</v>
      </c>
      <c r="O675" s="22">
        <v>863.6</v>
      </c>
      <c r="P675" s="22">
        <v>226.62</v>
      </c>
      <c r="Q675" s="22">
        <v>226.62</v>
      </c>
      <c r="R675" s="22">
        <f>H675-O675</f>
        <v>862736.4</v>
      </c>
      <c r="S675" s="22" t="e">
        <f>#REF!-P675</f>
        <v>#REF!</v>
      </c>
      <c r="T675" s="22" t="e">
        <f>#REF!-Q675</f>
        <v>#REF!</v>
      </c>
      <c r="U675" s="18" t="str">
        <f t="shared" si="126"/>
        <v>75 1 00 11010240</v>
      </c>
    </row>
    <row r="676" spans="1:21" s="18" customFormat="1" ht="15.6">
      <c r="A676" s="15"/>
      <c r="B676" s="133" t="s">
        <v>31</v>
      </c>
      <c r="C676" s="134" t="s">
        <v>394</v>
      </c>
      <c r="D676" s="135" t="s">
        <v>229</v>
      </c>
      <c r="E676" s="135" t="s">
        <v>471</v>
      </c>
      <c r="F676" s="135" t="s">
        <v>486</v>
      </c>
      <c r="G676" s="135" t="s">
        <v>32</v>
      </c>
      <c r="H676" s="136">
        <v>863600</v>
      </c>
      <c r="I676" s="105"/>
      <c r="J676" s="16"/>
      <c r="K676" s="22"/>
      <c r="O676" s="22"/>
      <c r="P676" s="22"/>
      <c r="Q676" s="22"/>
      <c r="R676" s="22"/>
      <c r="S676" s="22"/>
      <c r="T676" s="22"/>
    </row>
    <row r="677" spans="1:21" s="18" customFormat="1" ht="52.8">
      <c r="A677" s="15" t="s">
        <v>81</v>
      </c>
      <c r="B677" s="133" t="s">
        <v>488</v>
      </c>
      <c r="C677" s="134" t="s">
        <v>394</v>
      </c>
      <c r="D677" s="135" t="s">
        <v>229</v>
      </c>
      <c r="E677" s="135" t="s">
        <v>471</v>
      </c>
      <c r="F677" s="135" t="s">
        <v>489</v>
      </c>
      <c r="G677" s="135" t="s">
        <v>10</v>
      </c>
      <c r="H677" s="136">
        <f>H678+H682</f>
        <v>1971420</v>
      </c>
      <c r="I677" s="105">
        <f>ROUND(K677*1000,2)</f>
        <v>1971420</v>
      </c>
      <c r="J677" s="16">
        <f>H677-I677</f>
        <v>0</v>
      </c>
      <c r="K677" s="22">
        <v>1971.42</v>
      </c>
      <c r="O677" s="22">
        <v>1971.42</v>
      </c>
      <c r="P677" s="22">
        <v>1971.42</v>
      </c>
      <c r="Q677" s="22">
        <v>1971.42</v>
      </c>
      <c r="R677" s="22">
        <f>H677-O677</f>
        <v>1969448.58</v>
      </c>
      <c r="S677" s="22" t="e">
        <f>#REF!-P677</f>
        <v>#REF!</v>
      </c>
      <c r="T677" s="22" t="e">
        <f>#REF!-Q677</f>
        <v>#REF!</v>
      </c>
      <c r="U677" s="18" t="str">
        <f t="shared" si="126"/>
        <v>75 1 00 76200000</v>
      </c>
    </row>
    <row r="678" spans="1:21" s="18" customFormat="1" ht="26.4">
      <c r="A678" s="15"/>
      <c r="B678" s="133" t="s">
        <v>484</v>
      </c>
      <c r="C678" s="134" t="s">
        <v>394</v>
      </c>
      <c r="D678" s="135" t="s">
        <v>229</v>
      </c>
      <c r="E678" s="135" t="s">
        <v>471</v>
      </c>
      <c r="F678" s="135" t="s">
        <v>489</v>
      </c>
      <c r="G678" s="135" t="s">
        <v>22</v>
      </c>
      <c r="H678" s="136">
        <f>SUM(H679:H681)</f>
        <v>1951930</v>
      </c>
      <c r="I678" s="105">
        <f>ROUND(K678*1000,2)</f>
        <v>1951930</v>
      </c>
      <c r="J678" s="16">
        <f>H678-I678</f>
        <v>0</v>
      </c>
      <c r="K678" s="22">
        <v>1951.93</v>
      </c>
      <c r="O678" s="22">
        <v>1951.93</v>
      </c>
      <c r="P678" s="22">
        <v>1951.93</v>
      </c>
      <c r="Q678" s="22">
        <v>1951.93</v>
      </c>
      <c r="R678" s="22">
        <f>H678-O678</f>
        <v>1949978.07</v>
      </c>
      <c r="S678" s="22" t="e">
        <f>#REF!-P678</f>
        <v>#REF!</v>
      </c>
      <c r="T678" s="22" t="e">
        <f>#REF!-Q678</f>
        <v>#REF!</v>
      </c>
      <c r="U678" s="18" t="str">
        <f t="shared" si="126"/>
        <v>75 1 00 76200120</v>
      </c>
    </row>
    <row r="679" spans="1:21" s="18" customFormat="1" ht="15.6">
      <c r="A679" s="15"/>
      <c r="B679" s="137" t="s">
        <v>41</v>
      </c>
      <c r="C679" s="134" t="s">
        <v>394</v>
      </c>
      <c r="D679" s="135" t="s">
        <v>229</v>
      </c>
      <c r="E679" s="135" t="s">
        <v>471</v>
      </c>
      <c r="F679" s="135" t="s">
        <v>489</v>
      </c>
      <c r="G679" s="135" t="s">
        <v>42</v>
      </c>
      <c r="H679" s="136">
        <v>1446982</v>
      </c>
      <c r="I679" s="105"/>
      <c r="J679" s="16"/>
      <c r="K679" s="22"/>
      <c r="O679" s="22"/>
      <c r="P679" s="22"/>
      <c r="Q679" s="22"/>
      <c r="R679" s="22"/>
      <c r="S679" s="22"/>
      <c r="T679" s="22"/>
    </row>
    <row r="680" spans="1:21" s="27" customFormat="1" ht="26.4">
      <c r="A680" s="23"/>
      <c r="B680" s="137" t="s">
        <v>23</v>
      </c>
      <c r="C680" s="134" t="s">
        <v>394</v>
      </c>
      <c r="D680" s="135" t="s">
        <v>229</v>
      </c>
      <c r="E680" s="135" t="s">
        <v>471</v>
      </c>
      <c r="F680" s="135" t="s">
        <v>489</v>
      </c>
      <c r="G680" s="135" t="s">
        <v>24</v>
      </c>
      <c r="H680" s="136">
        <v>51660</v>
      </c>
      <c r="I680" s="106"/>
      <c r="J680" s="25"/>
      <c r="K680" s="24"/>
      <c r="O680" s="24"/>
      <c r="P680" s="24"/>
      <c r="Q680" s="24"/>
      <c r="R680" s="24"/>
      <c r="S680" s="24"/>
      <c r="T680" s="24"/>
    </row>
    <row r="681" spans="1:21" s="27" customFormat="1" ht="39.6">
      <c r="A681" s="23"/>
      <c r="B681" s="137" t="s">
        <v>27</v>
      </c>
      <c r="C681" s="134" t="s">
        <v>394</v>
      </c>
      <c r="D681" s="135" t="s">
        <v>229</v>
      </c>
      <c r="E681" s="135" t="s">
        <v>471</v>
      </c>
      <c r="F681" s="135" t="s">
        <v>489</v>
      </c>
      <c r="G681" s="135" t="s">
        <v>28</v>
      </c>
      <c r="H681" s="136">
        <v>453288</v>
      </c>
      <c r="I681" s="106"/>
      <c r="J681" s="25"/>
      <c r="K681" s="24"/>
      <c r="O681" s="24"/>
      <c r="P681" s="24"/>
      <c r="Q681" s="24"/>
      <c r="R681" s="24"/>
      <c r="S681" s="24"/>
      <c r="T681" s="24"/>
    </row>
    <row r="682" spans="1:21" s="18" customFormat="1" ht="26.4">
      <c r="A682" s="15"/>
      <c r="B682" s="133" t="s">
        <v>29</v>
      </c>
      <c r="C682" s="134" t="s">
        <v>394</v>
      </c>
      <c r="D682" s="135" t="s">
        <v>229</v>
      </c>
      <c r="E682" s="135" t="s">
        <v>471</v>
      </c>
      <c r="F682" s="135" t="s">
        <v>489</v>
      </c>
      <c r="G682" s="135" t="s">
        <v>30</v>
      </c>
      <c r="H682" s="136">
        <f>H683</f>
        <v>19490</v>
      </c>
      <c r="I682" s="105">
        <f>ROUND(K682*1000,2)</f>
        <v>19490</v>
      </c>
      <c r="J682" s="16">
        <f>H682-I682</f>
        <v>0</v>
      </c>
      <c r="K682" s="22">
        <v>19.489999999999998</v>
      </c>
      <c r="O682" s="22">
        <v>19.489999999999998</v>
      </c>
      <c r="P682" s="22">
        <v>19.489999999999998</v>
      </c>
      <c r="Q682" s="22">
        <v>19.489999999999998</v>
      </c>
      <c r="R682" s="22">
        <f>H682-O682</f>
        <v>19470.509999999998</v>
      </c>
      <c r="S682" s="22" t="e">
        <f>#REF!-P682</f>
        <v>#REF!</v>
      </c>
      <c r="T682" s="22" t="e">
        <f>#REF!-Q682</f>
        <v>#REF!</v>
      </c>
      <c r="U682" s="18" t="str">
        <f t="shared" si="126"/>
        <v>75 1 00 76200240</v>
      </c>
    </row>
    <row r="683" spans="1:21" s="18" customFormat="1" ht="15.6">
      <c r="A683" s="15"/>
      <c r="B683" s="133" t="s">
        <v>31</v>
      </c>
      <c r="C683" s="134" t="s">
        <v>394</v>
      </c>
      <c r="D683" s="135" t="s">
        <v>229</v>
      </c>
      <c r="E683" s="135" t="s">
        <v>471</v>
      </c>
      <c r="F683" s="135" t="s">
        <v>489</v>
      </c>
      <c r="G683" s="135" t="s">
        <v>32</v>
      </c>
      <c r="H683" s="136">
        <v>19490</v>
      </c>
      <c r="I683" s="105"/>
      <c r="J683" s="16"/>
      <c r="K683" s="22"/>
      <c r="O683" s="22"/>
      <c r="P683" s="22"/>
      <c r="Q683" s="22"/>
      <c r="R683" s="22"/>
      <c r="S683" s="22"/>
      <c r="T683" s="22"/>
    </row>
    <row r="684" spans="1:21" s="18" customFormat="1" ht="15.6">
      <c r="A684" s="15"/>
      <c r="B684" s="126" t="s">
        <v>316</v>
      </c>
      <c r="C684" s="127" t="s">
        <v>394</v>
      </c>
      <c r="D684" s="128" t="s">
        <v>317</v>
      </c>
      <c r="E684" s="128" t="s">
        <v>8</v>
      </c>
      <c r="F684" s="128" t="s">
        <v>9</v>
      </c>
      <c r="G684" s="128" t="s">
        <v>10</v>
      </c>
      <c r="H684" s="77">
        <f t="shared" ref="H684:H686" si="127">H685</f>
        <v>130554890</v>
      </c>
      <c r="I684" s="79">
        <f t="shared" ref="I684:I690" si="128">ROUND(K684*1000,2)</f>
        <v>130554890</v>
      </c>
      <c r="J684" s="16">
        <f t="shared" ref="J684:J690" si="129">H684-I684</f>
        <v>0</v>
      </c>
      <c r="K684" s="19">
        <v>130554.89</v>
      </c>
      <c r="O684" s="19">
        <v>130554.89</v>
      </c>
      <c r="P684" s="19">
        <v>130554.89</v>
      </c>
      <c r="Q684" s="19">
        <v>130554.89</v>
      </c>
      <c r="R684" s="19">
        <f t="shared" ref="R684:R690" si="130">H684-O684</f>
        <v>130424335.11</v>
      </c>
      <c r="S684" s="19" t="e">
        <f>#REF!-P684</f>
        <v>#REF!</v>
      </c>
      <c r="T684" s="19" t="e">
        <f>#REF!-Q684</f>
        <v>#REF!</v>
      </c>
      <c r="U684" s="18" t="str">
        <f t="shared" si="126"/>
        <v>00 0 00 00000000</v>
      </c>
    </row>
    <row r="685" spans="1:21" s="18" customFormat="1" ht="15.6">
      <c r="A685" s="15"/>
      <c r="B685" s="129" t="s">
        <v>490</v>
      </c>
      <c r="C685" s="130" t="s">
        <v>394</v>
      </c>
      <c r="D685" s="131" t="s">
        <v>317</v>
      </c>
      <c r="E685" s="131" t="s">
        <v>74</v>
      </c>
      <c r="F685" s="131" t="s">
        <v>9</v>
      </c>
      <c r="G685" s="131" t="s">
        <v>10</v>
      </c>
      <c r="H685" s="132">
        <f t="shared" si="127"/>
        <v>130554890</v>
      </c>
      <c r="I685" s="104">
        <f t="shared" si="128"/>
        <v>130554890</v>
      </c>
      <c r="J685" s="16">
        <f t="shared" si="129"/>
        <v>0</v>
      </c>
      <c r="K685" s="20">
        <v>130554.89</v>
      </c>
      <c r="O685" s="20">
        <v>130554.89</v>
      </c>
      <c r="P685" s="20">
        <v>130554.89</v>
      </c>
      <c r="Q685" s="20">
        <v>130554.89</v>
      </c>
      <c r="R685" s="20">
        <f t="shared" si="130"/>
        <v>130424335.11</v>
      </c>
      <c r="S685" s="20" t="e">
        <f>#REF!-P685</f>
        <v>#REF!</v>
      </c>
      <c r="T685" s="20" t="e">
        <f>#REF!-Q685</f>
        <v>#REF!</v>
      </c>
      <c r="U685" s="18" t="str">
        <f t="shared" si="126"/>
        <v>00 0 00 00000000</v>
      </c>
    </row>
    <row r="686" spans="1:21" s="18" customFormat="1" ht="26.4">
      <c r="A686" s="15"/>
      <c r="B686" s="143" t="s">
        <v>396</v>
      </c>
      <c r="C686" s="134" t="s">
        <v>394</v>
      </c>
      <c r="D686" s="135" t="s">
        <v>317</v>
      </c>
      <c r="E686" s="135" t="s">
        <v>74</v>
      </c>
      <c r="F686" s="135" t="s">
        <v>397</v>
      </c>
      <c r="G686" s="135" t="s">
        <v>10</v>
      </c>
      <c r="H686" s="136">
        <f t="shared" si="127"/>
        <v>130554890</v>
      </c>
      <c r="I686" s="105">
        <f t="shared" si="128"/>
        <v>130554890</v>
      </c>
      <c r="J686" s="16">
        <f t="shared" si="129"/>
        <v>0</v>
      </c>
      <c r="K686" s="22">
        <v>130554.89</v>
      </c>
      <c r="O686" s="22">
        <v>130554.89</v>
      </c>
      <c r="P686" s="22">
        <v>130554.89</v>
      </c>
      <c r="Q686" s="22">
        <v>130554.89</v>
      </c>
      <c r="R686" s="22">
        <f t="shared" si="130"/>
        <v>130424335.11</v>
      </c>
      <c r="S686" s="22" t="e">
        <f>#REF!-P686</f>
        <v>#REF!</v>
      </c>
      <c r="T686" s="22" t="e">
        <f>#REF!-Q686</f>
        <v>#REF!</v>
      </c>
      <c r="U686" s="18" t="str">
        <f t="shared" si="126"/>
        <v>01 0 00 00000000</v>
      </c>
    </row>
    <row r="687" spans="1:21" s="18" customFormat="1" ht="26.4">
      <c r="A687" s="15"/>
      <c r="B687" s="143" t="s">
        <v>398</v>
      </c>
      <c r="C687" s="134" t="s">
        <v>394</v>
      </c>
      <c r="D687" s="135" t="s">
        <v>317</v>
      </c>
      <c r="E687" s="135" t="s">
        <v>74</v>
      </c>
      <c r="F687" s="135" t="s">
        <v>399</v>
      </c>
      <c r="G687" s="135" t="s">
        <v>10</v>
      </c>
      <c r="H687" s="136">
        <f>H688+H694</f>
        <v>130554890</v>
      </c>
      <c r="I687" s="105">
        <f t="shared" si="128"/>
        <v>130554890</v>
      </c>
      <c r="J687" s="16">
        <f t="shared" si="129"/>
        <v>0</v>
      </c>
      <c r="K687" s="22">
        <v>130554.89</v>
      </c>
      <c r="O687" s="22">
        <v>130554.89</v>
      </c>
      <c r="P687" s="22">
        <v>130554.89</v>
      </c>
      <c r="Q687" s="22">
        <v>130554.89</v>
      </c>
      <c r="R687" s="22">
        <f t="shared" si="130"/>
        <v>130424335.11</v>
      </c>
      <c r="S687" s="22" t="e">
        <f>#REF!-P687</f>
        <v>#REF!</v>
      </c>
      <c r="T687" s="22" t="e">
        <f>#REF!-Q687</f>
        <v>#REF!</v>
      </c>
      <c r="U687" s="18" t="str">
        <f t="shared" si="126"/>
        <v>01 1 00 00000000</v>
      </c>
    </row>
    <row r="688" spans="1:21" s="18" customFormat="1" ht="26.4">
      <c r="A688" s="15"/>
      <c r="B688" s="143" t="s">
        <v>400</v>
      </c>
      <c r="C688" s="134" t="s">
        <v>394</v>
      </c>
      <c r="D688" s="135" t="s">
        <v>317</v>
      </c>
      <c r="E688" s="135" t="s">
        <v>74</v>
      </c>
      <c r="F688" s="135" t="s">
        <v>401</v>
      </c>
      <c r="G688" s="135" t="s">
        <v>10</v>
      </c>
      <c r="H688" s="136">
        <f>H689</f>
        <v>83933400</v>
      </c>
      <c r="I688" s="105">
        <f t="shared" si="128"/>
        <v>83933400</v>
      </c>
      <c r="J688" s="16">
        <f t="shared" si="129"/>
        <v>0</v>
      </c>
      <c r="K688" s="22">
        <v>83933.4</v>
      </c>
      <c r="O688" s="22">
        <v>83933.4</v>
      </c>
      <c r="P688" s="22">
        <v>83933.4</v>
      </c>
      <c r="Q688" s="22">
        <v>83933.4</v>
      </c>
      <c r="R688" s="22">
        <f t="shared" si="130"/>
        <v>83849466.599999994</v>
      </c>
      <c r="S688" s="22" t="e">
        <f>#REF!-P688</f>
        <v>#REF!</v>
      </c>
      <c r="T688" s="22" t="e">
        <f>#REF!-Q688</f>
        <v>#REF!</v>
      </c>
      <c r="U688" s="18" t="str">
        <f t="shared" si="126"/>
        <v>01 1 01 00000000</v>
      </c>
    </row>
    <row r="689" spans="1:21" s="18" customFormat="1" ht="52.8">
      <c r="A689" s="15" t="s">
        <v>81</v>
      </c>
      <c r="B689" s="143" t="s">
        <v>491</v>
      </c>
      <c r="C689" s="134" t="s">
        <v>394</v>
      </c>
      <c r="D689" s="135" t="s">
        <v>317</v>
      </c>
      <c r="E689" s="135" t="s">
        <v>74</v>
      </c>
      <c r="F689" s="135" t="s">
        <v>492</v>
      </c>
      <c r="G689" s="135" t="s">
        <v>10</v>
      </c>
      <c r="H689" s="136">
        <f>H690+H692</f>
        <v>83933400</v>
      </c>
      <c r="I689" s="105">
        <f t="shared" si="128"/>
        <v>83933400</v>
      </c>
      <c r="J689" s="16">
        <f t="shared" si="129"/>
        <v>0</v>
      </c>
      <c r="K689" s="22">
        <v>83933.4</v>
      </c>
      <c r="O689" s="22">
        <v>83933.4</v>
      </c>
      <c r="P689" s="22">
        <v>83933.4</v>
      </c>
      <c r="Q689" s="22">
        <v>83933.4</v>
      </c>
      <c r="R689" s="22">
        <f t="shared" si="130"/>
        <v>83849466.599999994</v>
      </c>
      <c r="S689" s="22" t="e">
        <f>#REF!-P689</f>
        <v>#REF!</v>
      </c>
      <c r="T689" s="22" t="e">
        <f>#REF!-Q689</f>
        <v>#REF!</v>
      </c>
      <c r="U689" s="18" t="str">
        <f t="shared" si="126"/>
        <v>01 1 01 76140000</v>
      </c>
    </row>
    <row r="690" spans="1:21" s="18" customFormat="1" ht="26.4">
      <c r="A690" s="15"/>
      <c r="B690" s="133" t="s">
        <v>29</v>
      </c>
      <c r="C690" s="134" t="s">
        <v>394</v>
      </c>
      <c r="D690" s="135" t="s">
        <v>317</v>
      </c>
      <c r="E690" s="135" t="s">
        <v>74</v>
      </c>
      <c r="F690" s="135" t="s">
        <v>492</v>
      </c>
      <c r="G690" s="135" t="s">
        <v>30</v>
      </c>
      <c r="H690" s="136">
        <f>H691</f>
        <v>1259000</v>
      </c>
      <c r="I690" s="105">
        <f t="shared" si="128"/>
        <v>1259000</v>
      </c>
      <c r="J690" s="16">
        <f t="shared" si="129"/>
        <v>0</v>
      </c>
      <c r="K690" s="22">
        <v>1259</v>
      </c>
      <c r="O690" s="22">
        <v>1259</v>
      </c>
      <c r="P690" s="22">
        <v>1259</v>
      </c>
      <c r="Q690" s="22">
        <v>1259</v>
      </c>
      <c r="R690" s="22">
        <f t="shared" si="130"/>
        <v>1257741</v>
      </c>
      <c r="S690" s="22" t="e">
        <f>#REF!-P690</f>
        <v>#REF!</v>
      </c>
      <c r="T690" s="22" t="e">
        <f>#REF!-Q690</f>
        <v>#REF!</v>
      </c>
      <c r="U690" s="18" t="str">
        <f t="shared" si="126"/>
        <v>01 1 01 76140240</v>
      </c>
    </row>
    <row r="691" spans="1:21" s="18" customFormat="1" ht="15.6">
      <c r="A691" s="15"/>
      <c r="B691" s="133" t="s">
        <v>31</v>
      </c>
      <c r="C691" s="134" t="s">
        <v>394</v>
      </c>
      <c r="D691" s="135" t="s">
        <v>317</v>
      </c>
      <c r="E691" s="135" t="s">
        <v>74</v>
      </c>
      <c r="F691" s="135" t="s">
        <v>492</v>
      </c>
      <c r="G691" s="135" t="s">
        <v>32</v>
      </c>
      <c r="H691" s="136">
        <v>1259000</v>
      </c>
      <c r="I691" s="105"/>
      <c r="J691" s="16"/>
      <c r="K691" s="22"/>
      <c r="O691" s="22"/>
      <c r="P691" s="22"/>
      <c r="Q691" s="22"/>
      <c r="R691" s="22"/>
      <c r="S691" s="22"/>
      <c r="T691" s="22"/>
      <c r="U691" s="18" t="str">
        <f t="shared" si="126"/>
        <v>01 1 01 76140244</v>
      </c>
    </row>
    <row r="692" spans="1:21" s="18" customFormat="1" ht="15.6">
      <c r="A692" s="15"/>
      <c r="B692" s="143" t="s">
        <v>493</v>
      </c>
      <c r="C692" s="134" t="s">
        <v>394</v>
      </c>
      <c r="D692" s="135" t="s">
        <v>317</v>
      </c>
      <c r="E692" s="135" t="s">
        <v>74</v>
      </c>
      <c r="F692" s="135" t="s">
        <v>492</v>
      </c>
      <c r="G692" s="135" t="s">
        <v>494</v>
      </c>
      <c r="H692" s="136">
        <f>H693</f>
        <v>82674400</v>
      </c>
      <c r="I692" s="105">
        <f>ROUND(K692*1000,2)</f>
        <v>82674400</v>
      </c>
      <c r="J692" s="16">
        <f>H692-I692</f>
        <v>0</v>
      </c>
      <c r="K692" s="22">
        <v>82674.399999999994</v>
      </c>
      <c r="O692" s="22">
        <v>82674.399999999994</v>
      </c>
      <c r="P692" s="22">
        <v>82674.399999999994</v>
      </c>
      <c r="Q692" s="22">
        <v>82674.399999999994</v>
      </c>
      <c r="R692" s="22">
        <f>H692-O692</f>
        <v>82591725.599999994</v>
      </c>
      <c r="S692" s="22" t="e">
        <f>#REF!-P692</f>
        <v>#REF!</v>
      </c>
      <c r="T692" s="22" t="e">
        <f>#REF!-Q692</f>
        <v>#REF!</v>
      </c>
      <c r="U692" s="18" t="str">
        <f t="shared" si="126"/>
        <v>01 1 01 76140310</v>
      </c>
    </row>
    <row r="693" spans="1:21" s="18" customFormat="1" ht="26.4">
      <c r="A693" s="15"/>
      <c r="B693" s="137" t="s">
        <v>495</v>
      </c>
      <c r="C693" s="134" t="s">
        <v>394</v>
      </c>
      <c r="D693" s="135" t="s">
        <v>317</v>
      </c>
      <c r="E693" s="135" t="s">
        <v>74</v>
      </c>
      <c r="F693" s="135" t="s">
        <v>492</v>
      </c>
      <c r="G693" s="135" t="s">
        <v>496</v>
      </c>
      <c r="H693" s="136">
        <v>82674400</v>
      </c>
      <c r="I693" s="105"/>
      <c r="J693" s="16"/>
      <c r="K693" s="22"/>
      <c r="O693" s="22"/>
      <c r="P693" s="22"/>
      <c r="Q693" s="22"/>
      <c r="R693" s="22"/>
      <c r="S693" s="22"/>
      <c r="T693" s="22"/>
    </row>
    <row r="694" spans="1:21" s="18" customFormat="1" ht="26.4">
      <c r="A694" s="15" t="s">
        <v>81</v>
      </c>
      <c r="B694" s="143" t="s">
        <v>497</v>
      </c>
      <c r="C694" s="134" t="s">
        <v>394</v>
      </c>
      <c r="D694" s="135" t="s">
        <v>317</v>
      </c>
      <c r="E694" s="135" t="s">
        <v>74</v>
      </c>
      <c r="F694" s="135" t="s">
        <v>498</v>
      </c>
      <c r="G694" s="135" t="s">
        <v>10</v>
      </c>
      <c r="H694" s="136">
        <f>H695+H698+H701+H704</f>
        <v>46621490</v>
      </c>
      <c r="I694" s="105">
        <f>ROUND(K694*1000,2)</f>
        <v>46621490</v>
      </c>
      <c r="J694" s="16">
        <f>H694-I694</f>
        <v>0</v>
      </c>
      <c r="K694" s="22">
        <v>46621.490000000005</v>
      </c>
      <c r="O694" s="22">
        <v>46621.490000000005</v>
      </c>
      <c r="P694" s="22">
        <v>46621.490000000005</v>
      </c>
      <c r="Q694" s="22">
        <v>46621.490000000005</v>
      </c>
      <c r="R694" s="22">
        <f>H694-O694</f>
        <v>46574868.509999998</v>
      </c>
      <c r="S694" s="22" t="e">
        <f>#REF!-P694</f>
        <v>#REF!</v>
      </c>
      <c r="T694" s="22" t="e">
        <f>#REF!-Q694</f>
        <v>#REF!</v>
      </c>
      <c r="U694" s="18" t="str">
        <f t="shared" si="126"/>
        <v>01 1 07 00000000</v>
      </c>
    </row>
    <row r="695" spans="1:21" s="18" customFormat="1" ht="26.4">
      <c r="A695" s="15"/>
      <c r="B695" s="143" t="s">
        <v>499</v>
      </c>
      <c r="C695" s="134" t="s">
        <v>394</v>
      </c>
      <c r="D695" s="135" t="s">
        <v>317</v>
      </c>
      <c r="E695" s="135" t="s">
        <v>74</v>
      </c>
      <c r="F695" s="135" t="s">
        <v>500</v>
      </c>
      <c r="G695" s="135" t="s">
        <v>10</v>
      </c>
      <c r="H695" s="136">
        <f>H696</f>
        <v>28714450</v>
      </c>
      <c r="I695" s="105">
        <f>ROUND(K695*1000,2)</f>
        <v>28714450</v>
      </c>
      <c r="J695" s="16">
        <f>H695-I695</f>
        <v>0</v>
      </c>
      <c r="K695" s="22">
        <v>28714.45</v>
      </c>
      <c r="O695" s="22">
        <v>28714.45</v>
      </c>
      <c r="P695" s="22">
        <v>28714.45</v>
      </c>
      <c r="Q695" s="22">
        <v>28714.45</v>
      </c>
      <c r="R695" s="22">
        <f>H695-O695</f>
        <v>28685735.550000001</v>
      </c>
      <c r="S695" s="22" t="e">
        <f>#REF!-P695</f>
        <v>#REF!</v>
      </c>
      <c r="T695" s="22" t="e">
        <f>#REF!-Q695</f>
        <v>#REF!</v>
      </c>
      <c r="U695" s="18" t="str">
        <f t="shared" si="126"/>
        <v>01 1 07 78110000</v>
      </c>
    </row>
    <row r="696" spans="1:21" s="18" customFormat="1" ht="26.4">
      <c r="A696" s="15"/>
      <c r="B696" s="143" t="s">
        <v>327</v>
      </c>
      <c r="C696" s="134" t="s">
        <v>394</v>
      </c>
      <c r="D696" s="135" t="s">
        <v>317</v>
      </c>
      <c r="E696" s="135" t="s">
        <v>74</v>
      </c>
      <c r="F696" s="135" t="s">
        <v>500</v>
      </c>
      <c r="G696" s="135" t="s">
        <v>328</v>
      </c>
      <c r="H696" s="136">
        <f>ROUND(K696*1000,2)</f>
        <v>28714450</v>
      </c>
      <c r="I696" s="105">
        <f>ROUND(K696*1000,2)</f>
        <v>28714450</v>
      </c>
      <c r="J696" s="16">
        <f>H696-I696</f>
        <v>0</v>
      </c>
      <c r="K696" s="22">
        <v>28714.45</v>
      </c>
      <c r="O696" s="22">
        <v>28714.45</v>
      </c>
      <c r="P696" s="22">
        <v>28714.45</v>
      </c>
      <c r="Q696" s="22">
        <v>28714.45</v>
      </c>
      <c r="R696" s="22">
        <f>H696-O696</f>
        <v>28685735.550000001</v>
      </c>
      <c r="S696" s="22" t="e">
        <f>#REF!-P696</f>
        <v>#REF!</v>
      </c>
      <c r="T696" s="22" t="e">
        <f>#REF!-Q696</f>
        <v>#REF!</v>
      </c>
      <c r="U696" s="18" t="str">
        <f t="shared" si="126"/>
        <v>01 1 07 78110320</v>
      </c>
    </row>
    <row r="697" spans="1:21" s="18" customFormat="1" ht="26.4">
      <c r="A697" s="15"/>
      <c r="B697" s="133" t="s">
        <v>501</v>
      </c>
      <c r="C697" s="134" t="s">
        <v>394</v>
      </c>
      <c r="D697" s="135" t="s">
        <v>317</v>
      </c>
      <c r="E697" s="135" t="s">
        <v>74</v>
      </c>
      <c r="F697" s="135" t="s">
        <v>500</v>
      </c>
      <c r="G697" s="135" t="s">
        <v>502</v>
      </c>
      <c r="H697" s="136">
        <v>28714450</v>
      </c>
      <c r="I697" s="105"/>
      <c r="J697" s="16"/>
      <c r="K697" s="22"/>
      <c r="O697" s="22"/>
      <c r="P697" s="22"/>
      <c r="Q697" s="22"/>
      <c r="R697" s="22"/>
      <c r="S697" s="22"/>
      <c r="T697" s="22"/>
    </row>
    <row r="698" spans="1:21" s="18" customFormat="1" ht="52.8">
      <c r="A698" s="15"/>
      <c r="B698" s="133" t="s">
        <v>503</v>
      </c>
      <c r="C698" s="134" t="s">
        <v>394</v>
      </c>
      <c r="D698" s="135" t="s">
        <v>317</v>
      </c>
      <c r="E698" s="135" t="s">
        <v>74</v>
      </c>
      <c r="F698" s="135" t="s">
        <v>504</v>
      </c>
      <c r="G698" s="135" t="s">
        <v>10</v>
      </c>
      <c r="H698" s="136">
        <f>H699</f>
        <v>1642420</v>
      </c>
      <c r="I698" s="105">
        <f>ROUND(K698*1000,2)</f>
        <v>1642420</v>
      </c>
      <c r="J698" s="16">
        <f>H698-I698</f>
        <v>0</v>
      </c>
      <c r="K698" s="22">
        <v>1642.42</v>
      </c>
      <c r="O698" s="22">
        <v>1642.42</v>
      </c>
      <c r="P698" s="22">
        <v>1642.42</v>
      </c>
      <c r="Q698" s="22">
        <v>1642.42</v>
      </c>
      <c r="R698" s="22">
        <f>H698-O698</f>
        <v>1640777.58</v>
      </c>
      <c r="S698" s="22" t="e">
        <f>#REF!-P698</f>
        <v>#REF!</v>
      </c>
      <c r="T698" s="22" t="e">
        <f>#REF!-Q698</f>
        <v>#REF!</v>
      </c>
      <c r="U698" s="18" t="str">
        <f t="shared" si="126"/>
        <v>01 1 07 78120000</v>
      </c>
    </row>
    <row r="699" spans="1:21" s="18" customFormat="1" ht="26.4">
      <c r="A699" s="15"/>
      <c r="B699" s="143" t="s">
        <v>327</v>
      </c>
      <c r="C699" s="134" t="s">
        <v>394</v>
      </c>
      <c r="D699" s="135" t="s">
        <v>317</v>
      </c>
      <c r="E699" s="135" t="s">
        <v>74</v>
      </c>
      <c r="F699" s="135" t="s">
        <v>504</v>
      </c>
      <c r="G699" s="135" t="s">
        <v>328</v>
      </c>
      <c r="H699" s="136">
        <f>H700</f>
        <v>1642420</v>
      </c>
      <c r="I699" s="105">
        <f>ROUND(K699*1000,2)</f>
        <v>1642420</v>
      </c>
      <c r="J699" s="16">
        <f>H699-I699</f>
        <v>0</v>
      </c>
      <c r="K699" s="22">
        <v>1642.42</v>
      </c>
      <c r="O699" s="22">
        <v>1642.42</v>
      </c>
      <c r="P699" s="22">
        <v>1642.42</v>
      </c>
      <c r="Q699" s="22">
        <v>1642.42</v>
      </c>
      <c r="R699" s="22">
        <f>H699-O699</f>
        <v>1640777.58</v>
      </c>
      <c r="S699" s="22" t="e">
        <f>#REF!-P699</f>
        <v>#REF!</v>
      </c>
      <c r="T699" s="22" t="e">
        <f>#REF!-Q699</f>
        <v>#REF!</v>
      </c>
      <c r="U699" s="18" t="str">
        <f t="shared" si="126"/>
        <v>01 1 07 78120320</v>
      </c>
    </row>
    <row r="700" spans="1:21" s="18" customFormat="1" ht="26.4">
      <c r="A700" s="15"/>
      <c r="B700" s="133" t="s">
        <v>501</v>
      </c>
      <c r="C700" s="134" t="s">
        <v>394</v>
      </c>
      <c r="D700" s="135" t="s">
        <v>317</v>
      </c>
      <c r="E700" s="135" t="s">
        <v>74</v>
      </c>
      <c r="F700" s="135" t="s">
        <v>504</v>
      </c>
      <c r="G700" s="135" t="s">
        <v>502</v>
      </c>
      <c r="H700" s="136">
        <v>1642420</v>
      </c>
      <c r="I700" s="105"/>
      <c r="J700" s="16"/>
      <c r="K700" s="22"/>
      <c r="O700" s="22"/>
      <c r="P700" s="22"/>
      <c r="Q700" s="22"/>
      <c r="R700" s="22"/>
      <c r="S700" s="22"/>
      <c r="T700" s="22"/>
    </row>
    <row r="701" spans="1:21" s="18" customFormat="1" ht="52.8">
      <c r="A701" s="15"/>
      <c r="B701" s="133" t="s">
        <v>505</v>
      </c>
      <c r="C701" s="134" t="s">
        <v>394</v>
      </c>
      <c r="D701" s="135" t="s">
        <v>317</v>
      </c>
      <c r="E701" s="135" t="s">
        <v>74</v>
      </c>
      <c r="F701" s="135" t="s">
        <v>506</v>
      </c>
      <c r="G701" s="135" t="s">
        <v>10</v>
      </c>
      <c r="H701" s="136">
        <f>H702</f>
        <v>12987120</v>
      </c>
      <c r="I701" s="105">
        <f>ROUND(K701*1000,2)</f>
        <v>12987120</v>
      </c>
      <c r="J701" s="16">
        <f>H701-I701</f>
        <v>0</v>
      </c>
      <c r="K701" s="22">
        <v>12987.12</v>
      </c>
      <c r="O701" s="22">
        <v>12987.12</v>
      </c>
      <c r="P701" s="22">
        <v>12987.12</v>
      </c>
      <c r="Q701" s="22">
        <v>12987.12</v>
      </c>
      <c r="R701" s="22">
        <f>H701-O701</f>
        <v>12974132.880000001</v>
      </c>
      <c r="S701" s="22" t="e">
        <f>#REF!-P701</f>
        <v>#REF!</v>
      </c>
      <c r="T701" s="22" t="e">
        <f>#REF!-Q701</f>
        <v>#REF!</v>
      </c>
      <c r="U701" s="18" t="str">
        <f t="shared" si="126"/>
        <v>01 1 07 78130000</v>
      </c>
    </row>
    <row r="702" spans="1:21" s="18" customFormat="1" ht="26.4">
      <c r="A702" s="15"/>
      <c r="B702" s="143" t="s">
        <v>327</v>
      </c>
      <c r="C702" s="134" t="s">
        <v>394</v>
      </c>
      <c r="D702" s="135" t="s">
        <v>317</v>
      </c>
      <c r="E702" s="135" t="s">
        <v>74</v>
      </c>
      <c r="F702" s="135" t="s">
        <v>506</v>
      </c>
      <c r="G702" s="135" t="s">
        <v>328</v>
      </c>
      <c r="H702" s="136">
        <f>ROUND(K702*1000,2)</f>
        <v>12987120</v>
      </c>
      <c r="I702" s="105">
        <f>ROUND(K702*1000,2)</f>
        <v>12987120</v>
      </c>
      <c r="J702" s="16">
        <f>H702-I702</f>
        <v>0</v>
      </c>
      <c r="K702" s="22">
        <v>12987.12</v>
      </c>
      <c r="O702" s="22">
        <v>12987.12</v>
      </c>
      <c r="P702" s="22">
        <v>12987.12</v>
      </c>
      <c r="Q702" s="22">
        <v>12987.12</v>
      </c>
      <c r="R702" s="22">
        <f>H702-O702</f>
        <v>12974132.880000001</v>
      </c>
      <c r="S702" s="22" t="e">
        <f>#REF!-P702</f>
        <v>#REF!</v>
      </c>
      <c r="T702" s="22" t="e">
        <f>#REF!-Q702</f>
        <v>#REF!</v>
      </c>
      <c r="U702" s="18" t="str">
        <f t="shared" si="126"/>
        <v>01 1 07 78130320</v>
      </c>
    </row>
    <row r="703" spans="1:21" s="18" customFormat="1" ht="26.4">
      <c r="A703" s="15"/>
      <c r="B703" s="133" t="s">
        <v>501</v>
      </c>
      <c r="C703" s="134" t="s">
        <v>394</v>
      </c>
      <c r="D703" s="135" t="s">
        <v>317</v>
      </c>
      <c r="E703" s="135" t="s">
        <v>74</v>
      </c>
      <c r="F703" s="135" t="s">
        <v>506</v>
      </c>
      <c r="G703" s="135" t="s">
        <v>502</v>
      </c>
      <c r="H703" s="136">
        <v>12987120</v>
      </c>
      <c r="I703" s="105"/>
      <c r="J703" s="16"/>
      <c r="K703" s="22"/>
      <c r="O703" s="22"/>
      <c r="P703" s="22"/>
      <c r="Q703" s="22"/>
      <c r="R703" s="22"/>
      <c r="S703" s="22"/>
      <c r="T703" s="22"/>
    </row>
    <row r="704" spans="1:21" s="18" customFormat="1" ht="15.6">
      <c r="A704" s="15"/>
      <c r="B704" s="133" t="s">
        <v>507</v>
      </c>
      <c r="C704" s="134" t="s">
        <v>394</v>
      </c>
      <c r="D704" s="135" t="s">
        <v>317</v>
      </c>
      <c r="E704" s="135" t="s">
        <v>74</v>
      </c>
      <c r="F704" s="135" t="s">
        <v>508</v>
      </c>
      <c r="G704" s="135" t="s">
        <v>10</v>
      </c>
      <c r="H704" s="136">
        <f>H705</f>
        <v>3277500</v>
      </c>
      <c r="I704" s="105">
        <f>ROUND(K704*1000,2)</f>
        <v>3277500</v>
      </c>
      <c r="J704" s="16">
        <f>H704-I704</f>
        <v>0</v>
      </c>
      <c r="K704" s="22">
        <v>3277.5</v>
      </c>
      <c r="O704" s="22">
        <v>3277.5</v>
      </c>
      <c r="P704" s="22">
        <v>3277.5</v>
      </c>
      <c r="Q704" s="22">
        <v>3277.5</v>
      </c>
      <c r="R704" s="22">
        <f>H704-O704</f>
        <v>3274222.5</v>
      </c>
      <c r="S704" s="22" t="e">
        <f>#REF!-P704</f>
        <v>#REF!</v>
      </c>
      <c r="T704" s="22" t="e">
        <f>#REF!-Q704</f>
        <v>#REF!</v>
      </c>
      <c r="U704" s="18" t="str">
        <f t="shared" si="126"/>
        <v>01 1 07 78140000</v>
      </c>
    </row>
    <row r="705" spans="1:21" s="18" customFormat="1" ht="26.4">
      <c r="A705" s="15"/>
      <c r="B705" s="143" t="s">
        <v>327</v>
      </c>
      <c r="C705" s="134" t="s">
        <v>394</v>
      </c>
      <c r="D705" s="135" t="s">
        <v>317</v>
      </c>
      <c r="E705" s="135" t="s">
        <v>74</v>
      </c>
      <c r="F705" s="135" t="s">
        <v>508</v>
      </c>
      <c r="G705" s="135" t="s">
        <v>328</v>
      </c>
      <c r="H705" s="136">
        <f>H706</f>
        <v>3277500</v>
      </c>
      <c r="I705" s="105">
        <f>ROUND(K705*1000,2)</f>
        <v>3277500</v>
      </c>
      <c r="J705" s="16">
        <f>H705-I705</f>
        <v>0</v>
      </c>
      <c r="K705" s="22">
        <v>3277.5</v>
      </c>
      <c r="O705" s="22">
        <v>3277.5</v>
      </c>
      <c r="P705" s="22">
        <v>3277.5</v>
      </c>
      <c r="Q705" s="22">
        <v>3277.5</v>
      </c>
      <c r="R705" s="22">
        <f>H705-O705</f>
        <v>3274222.5</v>
      </c>
      <c r="S705" s="22" t="e">
        <f>#REF!-P705</f>
        <v>#REF!</v>
      </c>
      <c r="T705" s="22" t="e">
        <f>#REF!-Q705</f>
        <v>#REF!</v>
      </c>
      <c r="U705" s="18" t="str">
        <f t="shared" si="126"/>
        <v>01 1 07 78140320</v>
      </c>
    </row>
    <row r="706" spans="1:21" s="27" customFormat="1" ht="26.4">
      <c r="A706" s="23"/>
      <c r="B706" s="133" t="s">
        <v>501</v>
      </c>
      <c r="C706" s="134" t="s">
        <v>394</v>
      </c>
      <c r="D706" s="135" t="s">
        <v>317</v>
      </c>
      <c r="E706" s="135" t="s">
        <v>74</v>
      </c>
      <c r="F706" s="135" t="s">
        <v>508</v>
      </c>
      <c r="G706" s="135" t="s">
        <v>502</v>
      </c>
      <c r="H706" s="136">
        <v>3277500</v>
      </c>
      <c r="I706" s="106"/>
      <c r="J706" s="25"/>
      <c r="K706" s="24"/>
      <c r="O706" s="24"/>
      <c r="P706" s="24"/>
      <c r="Q706" s="24"/>
      <c r="R706" s="24"/>
      <c r="S706" s="24"/>
      <c r="T706" s="24"/>
    </row>
    <row r="707" spans="1:21" s="18" customFormat="1" ht="15.6">
      <c r="A707" s="15"/>
      <c r="B707" s="143"/>
      <c r="C707" s="134"/>
      <c r="D707" s="135"/>
      <c r="E707" s="135"/>
      <c r="F707" s="135"/>
      <c r="G707" s="135"/>
      <c r="H707" s="136"/>
      <c r="I707" s="105">
        <f t="shared" ref="I707:I714" si="131">ROUND(K707*1000,2)</f>
        <v>0</v>
      </c>
      <c r="J707" s="16">
        <f t="shared" ref="J707:J714" si="132">H707-I707</f>
        <v>0</v>
      </c>
      <c r="K707" s="22"/>
      <c r="O707" s="22"/>
      <c r="P707" s="22"/>
      <c r="Q707" s="22"/>
      <c r="R707" s="22">
        <f t="shared" ref="R707:R714" si="133">H707-O707</f>
        <v>0</v>
      </c>
      <c r="S707" s="22" t="e">
        <f>#REF!-P707</f>
        <v>#REF!</v>
      </c>
      <c r="T707" s="22" t="e">
        <f>#REF!-Q707</f>
        <v>#REF!</v>
      </c>
      <c r="U707" s="18" t="str">
        <f t="shared" si="126"/>
        <v/>
      </c>
    </row>
    <row r="708" spans="1:21" s="17" customFormat="1" ht="26.4">
      <c r="A708" s="15"/>
      <c r="B708" s="123" t="s">
        <v>509</v>
      </c>
      <c r="C708" s="124" t="s">
        <v>510</v>
      </c>
      <c r="D708" s="125" t="s">
        <v>8</v>
      </c>
      <c r="E708" s="125" t="s">
        <v>8</v>
      </c>
      <c r="F708" s="125" t="s">
        <v>9</v>
      </c>
      <c r="G708" s="125" t="s">
        <v>10</v>
      </c>
      <c r="H708" s="78">
        <f>H709+H721+H816</f>
        <v>347859830</v>
      </c>
      <c r="I708" s="107">
        <f t="shared" si="131"/>
        <v>347859830</v>
      </c>
      <c r="J708" s="16">
        <f t="shared" si="132"/>
        <v>0</v>
      </c>
      <c r="K708" s="28">
        <v>347859.82999999996</v>
      </c>
      <c r="O708" s="28">
        <v>347859.82999999996</v>
      </c>
      <c r="P708" s="28">
        <v>338559.18</v>
      </c>
      <c r="Q708" s="28">
        <v>338559.18</v>
      </c>
      <c r="R708" s="28">
        <f t="shared" si="133"/>
        <v>347511970.17000002</v>
      </c>
      <c r="S708" s="28" t="e">
        <f>#REF!-P708</f>
        <v>#REF!</v>
      </c>
      <c r="T708" s="28" t="e">
        <f>#REF!-Q708</f>
        <v>#REF!</v>
      </c>
      <c r="U708" s="18" t="str">
        <f t="shared" si="126"/>
        <v>00 0 00 00000000</v>
      </c>
    </row>
    <row r="709" spans="1:21" s="17" customFormat="1" ht="15.6">
      <c r="A709" s="15"/>
      <c r="B709" s="126" t="s">
        <v>11</v>
      </c>
      <c r="C709" s="127" t="s">
        <v>510</v>
      </c>
      <c r="D709" s="128" t="s">
        <v>12</v>
      </c>
      <c r="E709" s="128" t="s">
        <v>8</v>
      </c>
      <c r="F709" s="128" t="s">
        <v>9</v>
      </c>
      <c r="G709" s="128" t="s">
        <v>10</v>
      </c>
      <c r="H709" s="77">
        <f t="shared" ref="H709:H712" si="134">H710</f>
        <v>1386700</v>
      </c>
      <c r="I709" s="79">
        <f t="shared" si="131"/>
        <v>1386700</v>
      </c>
      <c r="J709" s="16">
        <f t="shared" si="132"/>
        <v>0</v>
      </c>
      <c r="K709" s="19">
        <v>1386.7</v>
      </c>
      <c r="O709" s="19">
        <v>1386.7</v>
      </c>
      <c r="P709" s="19">
        <v>1386.7</v>
      </c>
      <c r="Q709" s="19">
        <v>1386.7</v>
      </c>
      <c r="R709" s="19">
        <f t="shared" si="133"/>
        <v>1385313.3</v>
      </c>
      <c r="S709" s="19" t="e">
        <f>#REF!-P709</f>
        <v>#REF!</v>
      </c>
      <c r="T709" s="19" t="e">
        <f>#REF!-Q709</f>
        <v>#REF!</v>
      </c>
      <c r="U709" s="18" t="str">
        <f t="shared" si="126"/>
        <v>00 0 00 00000000</v>
      </c>
    </row>
    <row r="710" spans="1:21" s="17" customFormat="1" ht="15.6">
      <c r="A710" s="15"/>
      <c r="B710" s="129" t="s">
        <v>51</v>
      </c>
      <c r="C710" s="130" t="s">
        <v>510</v>
      </c>
      <c r="D710" s="131" t="s">
        <v>12</v>
      </c>
      <c r="E710" s="131" t="s">
        <v>52</v>
      </c>
      <c r="F710" s="131" t="s">
        <v>9</v>
      </c>
      <c r="G710" s="131" t="s">
        <v>10</v>
      </c>
      <c r="H710" s="132">
        <f t="shared" si="134"/>
        <v>1386700</v>
      </c>
      <c r="I710" s="104">
        <f t="shared" si="131"/>
        <v>1386700</v>
      </c>
      <c r="J710" s="16">
        <f t="shared" si="132"/>
        <v>0</v>
      </c>
      <c r="K710" s="20">
        <v>1386.7</v>
      </c>
      <c r="O710" s="20">
        <v>1386.7</v>
      </c>
      <c r="P710" s="20">
        <v>1386.7</v>
      </c>
      <c r="Q710" s="20">
        <v>1386.7</v>
      </c>
      <c r="R710" s="20">
        <f t="shared" si="133"/>
        <v>1385313.3</v>
      </c>
      <c r="S710" s="20" t="e">
        <f>#REF!-P710</f>
        <v>#REF!</v>
      </c>
      <c r="T710" s="20" t="e">
        <f>#REF!-Q710</f>
        <v>#REF!</v>
      </c>
      <c r="U710" s="18" t="str">
        <f t="shared" si="126"/>
        <v>00 0 00 00000000</v>
      </c>
    </row>
    <row r="711" spans="1:21" s="17" customFormat="1" ht="39.6">
      <c r="A711" s="15"/>
      <c r="B711" s="133" t="s">
        <v>88</v>
      </c>
      <c r="C711" s="134" t="s">
        <v>510</v>
      </c>
      <c r="D711" s="135" t="s">
        <v>12</v>
      </c>
      <c r="E711" s="135" t="s">
        <v>52</v>
      </c>
      <c r="F711" s="135" t="s">
        <v>89</v>
      </c>
      <c r="G711" s="135" t="s">
        <v>10</v>
      </c>
      <c r="H711" s="136">
        <f t="shared" si="134"/>
        <v>1386700</v>
      </c>
      <c r="I711" s="105">
        <f t="shared" si="131"/>
        <v>1386700</v>
      </c>
      <c r="J711" s="16">
        <f t="shared" si="132"/>
        <v>0</v>
      </c>
      <c r="K711" s="22">
        <v>1386.7</v>
      </c>
      <c r="O711" s="22">
        <v>1386.7</v>
      </c>
      <c r="P711" s="22">
        <v>1386.7</v>
      </c>
      <c r="Q711" s="22">
        <v>1386.7</v>
      </c>
      <c r="R711" s="22">
        <f t="shared" si="133"/>
        <v>1385313.3</v>
      </c>
      <c r="S711" s="22" t="e">
        <f>#REF!-P711</f>
        <v>#REF!</v>
      </c>
      <c r="T711" s="22" t="e">
        <f>#REF!-Q711</f>
        <v>#REF!</v>
      </c>
      <c r="U711" s="18" t="str">
        <f t="shared" si="126"/>
        <v>98 0 00 00000000</v>
      </c>
    </row>
    <row r="712" spans="1:21" s="17" customFormat="1" ht="15.6">
      <c r="A712" s="15"/>
      <c r="B712" s="133" t="s">
        <v>90</v>
      </c>
      <c r="C712" s="134" t="s">
        <v>510</v>
      </c>
      <c r="D712" s="135" t="s">
        <v>12</v>
      </c>
      <c r="E712" s="135" t="s">
        <v>52</v>
      </c>
      <c r="F712" s="135" t="s">
        <v>91</v>
      </c>
      <c r="G712" s="135" t="s">
        <v>10</v>
      </c>
      <c r="H712" s="136">
        <f t="shared" si="134"/>
        <v>1386700</v>
      </c>
      <c r="I712" s="105">
        <f t="shared" si="131"/>
        <v>1386700</v>
      </c>
      <c r="J712" s="16">
        <f t="shared" si="132"/>
        <v>0</v>
      </c>
      <c r="K712" s="22">
        <v>1386.7</v>
      </c>
      <c r="O712" s="22">
        <v>1386.7</v>
      </c>
      <c r="P712" s="22">
        <v>1386.7</v>
      </c>
      <c r="Q712" s="22">
        <v>1386.7</v>
      </c>
      <c r="R712" s="22">
        <f t="shared" si="133"/>
        <v>1385313.3</v>
      </c>
      <c r="S712" s="22" t="e">
        <f>#REF!-P712</f>
        <v>#REF!</v>
      </c>
      <c r="T712" s="22" t="e">
        <f>#REF!-Q712</f>
        <v>#REF!</v>
      </c>
      <c r="U712" s="18" t="str">
        <f t="shared" si="126"/>
        <v>98 1 00 00000000</v>
      </c>
    </row>
    <row r="713" spans="1:21" s="17" customFormat="1" ht="26.4">
      <c r="A713" s="15"/>
      <c r="B713" s="133" t="s">
        <v>511</v>
      </c>
      <c r="C713" s="134" t="s">
        <v>510</v>
      </c>
      <c r="D713" s="135" t="s">
        <v>12</v>
      </c>
      <c r="E713" s="135" t="s">
        <v>52</v>
      </c>
      <c r="F713" s="135" t="s">
        <v>512</v>
      </c>
      <c r="G713" s="135" t="s">
        <v>10</v>
      </c>
      <c r="H713" s="136">
        <f>H714+H716+H717+H719</f>
        <v>1386700</v>
      </c>
      <c r="I713" s="105">
        <f t="shared" si="131"/>
        <v>1386700</v>
      </c>
      <c r="J713" s="16">
        <f t="shared" si="132"/>
        <v>0</v>
      </c>
      <c r="K713" s="22">
        <v>1386.7</v>
      </c>
      <c r="O713" s="22">
        <v>1386.7</v>
      </c>
      <c r="P713" s="22">
        <v>1386.7</v>
      </c>
      <c r="Q713" s="22">
        <v>1386.7</v>
      </c>
      <c r="R713" s="22">
        <f t="shared" si="133"/>
        <v>1385313.3</v>
      </c>
      <c r="S713" s="22" t="e">
        <f>#REF!-P713</f>
        <v>#REF!</v>
      </c>
      <c r="T713" s="22" t="e">
        <f>#REF!-Q713</f>
        <v>#REF!</v>
      </c>
      <c r="U713" s="18" t="str">
        <f t="shared" si="126"/>
        <v>98 1 00 20110000</v>
      </c>
    </row>
    <row r="714" spans="1:21" s="17" customFormat="1" ht="26.4">
      <c r="A714" s="15"/>
      <c r="B714" s="133" t="s">
        <v>29</v>
      </c>
      <c r="C714" s="134" t="s">
        <v>510</v>
      </c>
      <c r="D714" s="135" t="s">
        <v>12</v>
      </c>
      <c r="E714" s="135" t="s">
        <v>52</v>
      </c>
      <c r="F714" s="135" t="s">
        <v>512</v>
      </c>
      <c r="G714" s="135" t="s">
        <v>30</v>
      </c>
      <c r="H714" s="136">
        <f>H715</f>
        <v>1058300</v>
      </c>
      <c r="I714" s="105">
        <f t="shared" si="131"/>
        <v>1058300</v>
      </c>
      <c r="J714" s="16">
        <f t="shared" si="132"/>
        <v>0</v>
      </c>
      <c r="K714" s="22">
        <v>1058.3</v>
      </c>
      <c r="O714" s="22">
        <v>1058.3</v>
      </c>
      <c r="P714" s="22">
        <v>1058.3</v>
      </c>
      <c r="Q714" s="22">
        <v>1058.3</v>
      </c>
      <c r="R714" s="22">
        <f t="shared" si="133"/>
        <v>1057241.7</v>
      </c>
      <c r="S714" s="22" t="e">
        <f>#REF!-P714</f>
        <v>#REF!</v>
      </c>
      <c r="T714" s="22" t="e">
        <f>#REF!-Q714</f>
        <v>#REF!</v>
      </c>
      <c r="U714" s="18" t="str">
        <f t="shared" si="126"/>
        <v>98 1 00 20110240</v>
      </c>
    </row>
    <row r="715" spans="1:21" s="17" customFormat="1" ht="15.6">
      <c r="A715" s="15"/>
      <c r="B715" s="133" t="s">
        <v>31</v>
      </c>
      <c r="C715" s="134" t="s">
        <v>510</v>
      </c>
      <c r="D715" s="135" t="s">
        <v>12</v>
      </c>
      <c r="E715" s="135" t="s">
        <v>52</v>
      </c>
      <c r="F715" s="135" t="s">
        <v>512</v>
      </c>
      <c r="G715" s="135" t="s">
        <v>32</v>
      </c>
      <c r="H715" s="136">
        <v>1058300</v>
      </c>
      <c r="I715" s="105"/>
      <c r="J715" s="16"/>
      <c r="K715" s="22"/>
      <c r="O715" s="22"/>
      <c r="P715" s="22"/>
      <c r="Q715" s="22"/>
      <c r="R715" s="22"/>
      <c r="S715" s="22"/>
      <c r="T715" s="22"/>
      <c r="U715" s="18" t="str">
        <f t="shared" si="126"/>
        <v>98 1 00 20110244</v>
      </c>
    </row>
    <row r="716" spans="1:21" s="17" customFormat="1" ht="15.6">
      <c r="A716" s="15"/>
      <c r="B716" s="133" t="s">
        <v>513</v>
      </c>
      <c r="C716" s="134" t="s">
        <v>510</v>
      </c>
      <c r="D716" s="135" t="s">
        <v>12</v>
      </c>
      <c r="E716" s="135" t="s">
        <v>52</v>
      </c>
      <c r="F716" s="135" t="s">
        <v>512</v>
      </c>
      <c r="G716" s="135" t="s">
        <v>514</v>
      </c>
      <c r="H716" s="136">
        <f>ROUND(K716*1000,2)</f>
        <v>26400</v>
      </c>
      <c r="I716" s="105">
        <f>ROUND(K716*1000,2)</f>
        <v>26400</v>
      </c>
      <c r="J716" s="16">
        <f>H716-I716</f>
        <v>0</v>
      </c>
      <c r="K716" s="22">
        <v>26.4</v>
      </c>
      <c r="O716" s="22">
        <v>26.4</v>
      </c>
      <c r="P716" s="22">
        <v>26.4</v>
      </c>
      <c r="Q716" s="22">
        <v>26.4</v>
      </c>
      <c r="R716" s="22">
        <f>H716-O716</f>
        <v>26373.599999999999</v>
      </c>
      <c r="S716" s="22" t="e">
        <f>#REF!-P716</f>
        <v>#REF!</v>
      </c>
      <c r="T716" s="22" t="e">
        <f>#REF!-Q716</f>
        <v>#REF!</v>
      </c>
      <c r="U716" s="18" t="str">
        <f t="shared" si="126"/>
        <v>98 1 00 20110360</v>
      </c>
    </row>
    <row r="717" spans="1:21" s="17" customFormat="1" ht="15.6">
      <c r="A717" s="15"/>
      <c r="B717" s="133" t="s">
        <v>33</v>
      </c>
      <c r="C717" s="134" t="s">
        <v>510</v>
      </c>
      <c r="D717" s="135" t="s">
        <v>12</v>
      </c>
      <c r="E717" s="135" t="s">
        <v>52</v>
      </c>
      <c r="F717" s="135" t="s">
        <v>512</v>
      </c>
      <c r="G717" s="135" t="s">
        <v>34</v>
      </c>
      <c r="H717" s="136">
        <f>H718</f>
        <v>42000</v>
      </c>
      <c r="I717" s="105">
        <f>ROUND(K717*1000,2)</f>
        <v>42000</v>
      </c>
      <c r="J717" s="16">
        <f>H717-I717</f>
        <v>0</v>
      </c>
      <c r="K717" s="22">
        <v>42</v>
      </c>
      <c r="O717" s="22">
        <v>42</v>
      </c>
      <c r="P717" s="22">
        <v>42</v>
      </c>
      <c r="Q717" s="22">
        <v>42</v>
      </c>
      <c r="R717" s="22">
        <f>H717-O717</f>
        <v>41958</v>
      </c>
      <c r="S717" s="22" t="e">
        <f>#REF!-P717</f>
        <v>#REF!</v>
      </c>
      <c r="T717" s="22" t="e">
        <f>#REF!-Q717</f>
        <v>#REF!</v>
      </c>
      <c r="U717" s="18" t="str">
        <f t="shared" si="126"/>
        <v>98 1 00 20110850</v>
      </c>
    </row>
    <row r="718" spans="1:21" s="26" customFormat="1" ht="15.6">
      <c r="A718" s="23"/>
      <c r="B718" s="137" t="s">
        <v>78</v>
      </c>
      <c r="C718" s="134" t="s">
        <v>510</v>
      </c>
      <c r="D718" s="135" t="s">
        <v>12</v>
      </c>
      <c r="E718" s="135" t="s">
        <v>52</v>
      </c>
      <c r="F718" s="135" t="s">
        <v>512</v>
      </c>
      <c r="G718" s="135" t="s">
        <v>79</v>
      </c>
      <c r="H718" s="136">
        <v>42000</v>
      </c>
      <c r="I718" s="106"/>
      <c r="J718" s="25"/>
      <c r="K718" s="24"/>
      <c r="O718" s="24"/>
      <c r="P718" s="24"/>
      <c r="Q718" s="24"/>
      <c r="R718" s="24"/>
      <c r="S718" s="24"/>
      <c r="T718" s="24"/>
      <c r="U718" s="27"/>
    </row>
    <row r="719" spans="1:21" s="17" customFormat="1" ht="26.4">
      <c r="A719" s="15"/>
      <c r="B719" s="133" t="s">
        <v>515</v>
      </c>
      <c r="C719" s="134" t="s">
        <v>510</v>
      </c>
      <c r="D719" s="135" t="s">
        <v>12</v>
      </c>
      <c r="E719" s="135" t="s">
        <v>52</v>
      </c>
      <c r="F719" s="135" t="s">
        <v>512</v>
      </c>
      <c r="G719" s="135" t="s">
        <v>516</v>
      </c>
      <c r="H719" s="136">
        <f>H720</f>
        <v>260000</v>
      </c>
      <c r="I719" s="105">
        <f>ROUND(K719*1000,2)</f>
        <v>260000</v>
      </c>
      <c r="J719" s="16">
        <f>H719-I719</f>
        <v>0</v>
      </c>
      <c r="K719" s="22">
        <v>260</v>
      </c>
      <c r="O719" s="22">
        <v>260</v>
      </c>
      <c r="P719" s="22">
        <v>260</v>
      </c>
      <c r="Q719" s="22">
        <v>260</v>
      </c>
      <c r="R719" s="22">
        <f>H719-O719</f>
        <v>259740</v>
      </c>
      <c r="S719" s="22" t="e">
        <f>#REF!-P719</f>
        <v>#REF!</v>
      </c>
      <c r="T719" s="22" t="e">
        <f>#REF!-Q719</f>
        <v>#REF!</v>
      </c>
      <c r="U719" s="18" t="str">
        <f t="shared" si="126"/>
        <v>98 1 00 20110860</v>
      </c>
    </row>
    <row r="720" spans="1:21" s="17" customFormat="1" ht="15.6">
      <c r="A720" s="15"/>
      <c r="B720" s="137" t="s">
        <v>517</v>
      </c>
      <c r="C720" s="134" t="s">
        <v>510</v>
      </c>
      <c r="D720" s="135" t="s">
        <v>12</v>
      </c>
      <c r="E720" s="135" t="s">
        <v>52</v>
      </c>
      <c r="F720" s="135" t="s">
        <v>512</v>
      </c>
      <c r="G720" s="135" t="s">
        <v>518</v>
      </c>
      <c r="H720" s="136">
        <v>260000</v>
      </c>
      <c r="I720" s="105"/>
      <c r="J720" s="16"/>
      <c r="K720" s="22"/>
      <c r="O720" s="22"/>
      <c r="P720" s="22"/>
      <c r="Q720" s="22"/>
      <c r="R720" s="22"/>
      <c r="S720" s="22"/>
      <c r="T720" s="22"/>
      <c r="U720" s="18"/>
    </row>
    <row r="721" spans="1:21" s="17" customFormat="1" ht="15.6">
      <c r="A721" s="15"/>
      <c r="B721" s="126" t="s">
        <v>228</v>
      </c>
      <c r="C721" s="127" t="s">
        <v>510</v>
      </c>
      <c r="D721" s="128" t="s">
        <v>229</v>
      </c>
      <c r="E721" s="128" t="s">
        <v>8</v>
      </c>
      <c r="F721" s="128" t="s">
        <v>9</v>
      </c>
      <c r="G721" s="128" t="s">
        <v>10</v>
      </c>
      <c r="H721" s="77">
        <f>H722+H773</f>
        <v>151254915</v>
      </c>
      <c r="I721" s="79">
        <f t="shared" ref="I721:I727" si="135">ROUND(K721*1000,2)</f>
        <v>151254910</v>
      </c>
      <c r="J721" s="16">
        <f t="shared" ref="J721:J727" si="136">H721-I721</f>
        <v>5</v>
      </c>
      <c r="K721" s="19">
        <v>151254.90999999997</v>
      </c>
      <c r="O721" s="19">
        <v>151254.91</v>
      </c>
      <c r="P721" s="19">
        <v>141348.04999999999</v>
      </c>
      <c r="Q721" s="19">
        <v>140686.62</v>
      </c>
      <c r="R721" s="19">
        <f t="shared" ref="R721:R727" si="137">H721-O721</f>
        <v>151103660.09</v>
      </c>
      <c r="S721" s="19" t="e">
        <f>#REF!-P721</f>
        <v>#REF!</v>
      </c>
      <c r="T721" s="19" t="e">
        <f>#REF!-Q721</f>
        <v>#REF!</v>
      </c>
      <c r="U721" s="18" t="str">
        <f t="shared" si="126"/>
        <v>00 0 00 00000000</v>
      </c>
    </row>
    <row r="722" spans="1:21" s="17" customFormat="1" ht="15.6">
      <c r="A722" s="15"/>
      <c r="B722" s="129" t="s">
        <v>458</v>
      </c>
      <c r="C722" s="130" t="s">
        <v>510</v>
      </c>
      <c r="D722" s="131" t="s">
        <v>229</v>
      </c>
      <c r="E722" s="131" t="s">
        <v>14</v>
      </c>
      <c r="F722" s="131" t="s">
        <v>9</v>
      </c>
      <c r="G722" s="131" t="s">
        <v>10</v>
      </c>
      <c r="H722" s="132">
        <f>H723+H752+H760+H766</f>
        <v>141211715</v>
      </c>
      <c r="I722" s="104">
        <f t="shared" si="135"/>
        <v>141211710</v>
      </c>
      <c r="J722" s="16">
        <f t="shared" si="136"/>
        <v>5</v>
      </c>
      <c r="K722" s="20">
        <v>141211.70999999996</v>
      </c>
      <c r="O722" s="20">
        <v>141211.71</v>
      </c>
      <c r="P722" s="20">
        <v>131694.84999999998</v>
      </c>
      <c r="Q722" s="20">
        <v>131033.42</v>
      </c>
      <c r="R722" s="20">
        <f t="shared" si="137"/>
        <v>141070503.28999999</v>
      </c>
      <c r="S722" s="20" t="e">
        <f>#REF!-P722</f>
        <v>#REF!</v>
      </c>
      <c r="T722" s="20" t="e">
        <f>#REF!-Q722</f>
        <v>#REF!</v>
      </c>
      <c r="U722" s="18" t="str">
        <f t="shared" si="126"/>
        <v>00 0 00 00000000</v>
      </c>
    </row>
    <row r="723" spans="1:21" s="17" customFormat="1" ht="15.6">
      <c r="A723" s="15"/>
      <c r="B723" s="133" t="s">
        <v>240</v>
      </c>
      <c r="C723" s="134" t="s">
        <v>510</v>
      </c>
      <c r="D723" s="135" t="s">
        <v>229</v>
      </c>
      <c r="E723" s="135" t="s">
        <v>14</v>
      </c>
      <c r="F723" s="135" t="s">
        <v>241</v>
      </c>
      <c r="G723" s="135" t="s">
        <v>10</v>
      </c>
      <c r="H723" s="136">
        <f>H724+H731</f>
        <v>131916015</v>
      </c>
      <c r="I723" s="105">
        <f t="shared" si="135"/>
        <v>131916010</v>
      </c>
      <c r="J723" s="16">
        <f t="shared" si="136"/>
        <v>5</v>
      </c>
      <c r="K723" s="22">
        <v>131916.00999999998</v>
      </c>
      <c r="O723" s="22">
        <v>140126.66</v>
      </c>
      <c r="P723" s="22">
        <v>130609.79999999999</v>
      </c>
      <c r="Q723" s="22">
        <v>129948.37</v>
      </c>
      <c r="R723" s="22">
        <f t="shared" si="137"/>
        <v>131775888.34</v>
      </c>
      <c r="S723" s="22" t="e">
        <f>#REF!-P723</f>
        <v>#REF!</v>
      </c>
      <c r="T723" s="22" t="e">
        <f>#REF!-Q723</f>
        <v>#REF!</v>
      </c>
      <c r="U723" s="18" t="str">
        <f t="shared" si="126"/>
        <v>07 0 00 00000000</v>
      </c>
    </row>
    <row r="724" spans="1:21" s="17" customFormat="1" ht="52.8">
      <c r="A724" s="15"/>
      <c r="B724" s="133" t="s">
        <v>242</v>
      </c>
      <c r="C724" s="134" t="s">
        <v>510</v>
      </c>
      <c r="D724" s="135" t="s">
        <v>229</v>
      </c>
      <c r="E724" s="135" t="s">
        <v>14</v>
      </c>
      <c r="F724" s="135" t="s">
        <v>243</v>
      </c>
      <c r="G724" s="135" t="s">
        <v>10</v>
      </c>
      <c r="H724" s="136">
        <f t="shared" ref="H724:H725" si="138">H725</f>
        <v>361500</v>
      </c>
      <c r="I724" s="105">
        <f t="shared" si="135"/>
        <v>361500</v>
      </c>
      <c r="J724" s="16">
        <f t="shared" si="136"/>
        <v>0</v>
      </c>
      <c r="K724" s="22">
        <v>361.5</v>
      </c>
      <c r="O724" s="22">
        <v>361.5</v>
      </c>
      <c r="P724" s="22">
        <v>361.5</v>
      </c>
      <c r="Q724" s="22">
        <v>361.5</v>
      </c>
      <c r="R724" s="22">
        <f t="shared" si="137"/>
        <v>361138.5</v>
      </c>
      <c r="S724" s="22" t="e">
        <f>#REF!-P724</f>
        <v>#REF!</v>
      </c>
      <c r="T724" s="22" t="e">
        <f>#REF!-Q724</f>
        <v>#REF!</v>
      </c>
      <c r="U724" s="18" t="str">
        <f t="shared" si="126"/>
        <v>07 1 00 00000000</v>
      </c>
    </row>
    <row r="725" spans="1:21" s="17" customFormat="1" ht="79.2">
      <c r="A725" s="15"/>
      <c r="B725" s="133" t="s">
        <v>244</v>
      </c>
      <c r="C725" s="134" t="s">
        <v>510</v>
      </c>
      <c r="D725" s="135" t="s">
        <v>229</v>
      </c>
      <c r="E725" s="135" t="s">
        <v>14</v>
      </c>
      <c r="F725" s="135" t="s">
        <v>245</v>
      </c>
      <c r="G725" s="135" t="s">
        <v>10</v>
      </c>
      <c r="H725" s="136">
        <f t="shared" si="138"/>
        <v>361500</v>
      </c>
      <c r="I725" s="105">
        <f t="shared" si="135"/>
        <v>361500</v>
      </c>
      <c r="J725" s="16">
        <f t="shared" si="136"/>
        <v>0</v>
      </c>
      <c r="K725" s="22">
        <v>361.5</v>
      </c>
      <c r="O725" s="22">
        <v>361.5</v>
      </c>
      <c r="P725" s="22">
        <v>361.5</v>
      </c>
      <c r="Q725" s="22">
        <v>361.5</v>
      </c>
      <c r="R725" s="22">
        <f t="shared" si="137"/>
        <v>361138.5</v>
      </c>
      <c r="S725" s="22" t="e">
        <f>#REF!-P725</f>
        <v>#REF!</v>
      </c>
      <c r="T725" s="22" t="e">
        <f>#REF!-Q725</f>
        <v>#REF!</v>
      </c>
      <c r="U725" s="18" t="str">
        <f t="shared" si="126"/>
        <v>07 1 01 00000000</v>
      </c>
    </row>
    <row r="726" spans="1:21" s="17" customFormat="1" ht="26.4">
      <c r="A726" s="15"/>
      <c r="B726" s="133" t="s">
        <v>246</v>
      </c>
      <c r="C726" s="134" t="s">
        <v>510</v>
      </c>
      <c r="D726" s="135" t="s">
        <v>229</v>
      </c>
      <c r="E726" s="135" t="s">
        <v>14</v>
      </c>
      <c r="F726" s="135" t="s">
        <v>247</v>
      </c>
      <c r="G726" s="135" t="s">
        <v>10</v>
      </c>
      <c r="H726" s="136">
        <f>H727+H729</f>
        <v>361500</v>
      </c>
      <c r="I726" s="105">
        <f t="shared" si="135"/>
        <v>361500</v>
      </c>
      <c r="J726" s="16">
        <f t="shared" si="136"/>
        <v>0</v>
      </c>
      <c r="K726" s="22">
        <v>361.5</v>
      </c>
      <c r="O726" s="22">
        <v>361.5</v>
      </c>
      <c r="P726" s="22">
        <v>361.5</v>
      </c>
      <c r="Q726" s="22">
        <v>361.5</v>
      </c>
      <c r="R726" s="22">
        <f t="shared" si="137"/>
        <v>361138.5</v>
      </c>
      <c r="S726" s="22" t="e">
        <f>#REF!-P726</f>
        <v>#REF!</v>
      </c>
      <c r="T726" s="22" t="e">
        <f>#REF!-Q726</f>
        <v>#REF!</v>
      </c>
      <c r="U726" s="18" t="str">
        <f t="shared" si="126"/>
        <v>07 1 01 20060000</v>
      </c>
    </row>
    <row r="727" spans="1:21" s="17" customFormat="1" ht="15.6">
      <c r="A727" s="15"/>
      <c r="B727" s="143" t="s">
        <v>403</v>
      </c>
      <c r="C727" s="134" t="s">
        <v>510</v>
      </c>
      <c r="D727" s="135" t="s">
        <v>229</v>
      </c>
      <c r="E727" s="135" t="s">
        <v>14</v>
      </c>
      <c r="F727" s="135" t="s">
        <v>247</v>
      </c>
      <c r="G727" s="135" t="s">
        <v>404</v>
      </c>
      <c r="H727" s="136">
        <f>H728</f>
        <v>296500</v>
      </c>
      <c r="I727" s="105">
        <f t="shared" si="135"/>
        <v>296500</v>
      </c>
      <c r="J727" s="16">
        <f t="shared" si="136"/>
        <v>0</v>
      </c>
      <c r="K727" s="22">
        <v>296.5</v>
      </c>
      <c r="O727" s="22">
        <v>296.5</v>
      </c>
      <c r="P727" s="22">
        <v>296.5</v>
      </c>
      <c r="Q727" s="22">
        <v>296.5</v>
      </c>
      <c r="R727" s="22">
        <f t="shared" si="137"/>
        <v>296203.5</v>
      </c>
      <c r="S727" s="22" t="e">
        <f>#REF!-P727</f>
        <v>#REF!</v>
      </c>
      <c r="T727" s="22" t="e">
        <f>#REF!-Q727</f>
        <v>#REF!</v>
      </c>
      <c r="U727" s="18" t="str">
        <f t="shared" si="126"/>
        <v>07 1 01 20060610</v>
      </c>
    </row>
    <row r="728" spans="1:21" s="26" customFormat="1" ht="52.8">
      <c r="A728" s="23"/>
      <c r="B728" s="137" t="s">
        <v>405</v>
      </c>
      <c r="C728" s="134" t="s">
        <v>510</v>
      </c>
      <c r="D728" s="135" t="s">
        <v>229</v>
      </c>
      <c r="E728" s="135" t="s">
        <v>14</v>
      </c>
      <c r="F728" s="135" t="s">
        <v>247</v>
      </c>
      <c r="G728" s="135" t="s">
        <v>406</v>
      </c>
      <c r="H728" s="136">
        <v>296500</v>
      </c>
      <c r="I728" s="106"/>
      <c r="J728" s="25"/>
      <c r="K728" s="24"/>
      <c r="O728" s="24"/>
      <c r="P728" s="24"/>
      <c r="Q728" s="24"/>
      <c r="R728" s="24"/>
      <c r="S728" s="24"/>
      <c r="T728" s="24"/>
      <c r="U728" s="27"/>
    </row>
    <row r="729" spans="1:21" s="17" customFormat="1" ht="15.6">
      <c r="A729" s="15"/>
      <c r="B729" s="151" t="s">
        <v>409</v>
      </c>
      <c r="C729" s="134" t="s">
        <v>510</v>
      </c>
      <c r="D729" s="135" t="s">
        <v>229</v>
      </c>
      <c r="E729" s="135" t="s">
        <v>14</v>
      </c>
      <c r="F729" s="135" t="s">
        <v>247</v>
      </c>
      <c r="G729" s="135" t="s">
        <v>410</v>
      </c>
      <c r="H729" s="136">
        <f>H730</f>
        <v>65000</v>
      </c>
      <c r="I729" s="105">
        <f>ROUND(K729*1000,2)</f>
        <v>65000</v>
      </c>
      <c r="J729" s="16">
        <f>H729-I729</f>
        <v>0</v>
      </c>
      <c r="K729" s="22">
        <v>65</v>
      </c>
      <c r="O729" s="22">
        <v>65</v>
      </c>
      <c r="P729" s="22">
        <v>65</v>
      </c>
      <c r="Q729" s="22">
        <v>65</v>
      </c>
      <c r="R729" s="22">
        <f>H729-O729</f>
        <v>64935</v>
      </c>
      <c r="S729" s="22" t="e">
        <f>#REF!-P729</f>
        <v>#REF!</v>
      </c>
      <c r="T729" s="22" t="e">
        <f>#REF!-Q729</f>
        <v>#REF!</v>
      </c>
      <c r="U729" s="18" t="str">
        <f t="shared" si="126"/>
        <v>07 1 01 20060620</v>
      </c>
    </row>
    <row r="730" spans="1:21" s="26" customFormat="1" ht="52.8">
      <c r="A730" s="23"/>
      <c r="B730" s="137" t="s">
        <v>411</v>
      </c>
      <c r="C730" s="134" t="s">
        <v>510</v>
      </c>
      <c r="D730" s="135" t="s">
        <v>229</v>
      </c>
      <c r="E730" s="135" t="s">
        <v>14</v>
      </c>
      <c r="F730" s="135" t="s">
        <v>247</v>
      </c>
      <c r="G730" s="135" t="s">
        <v>412</v>
      </c>
      <c r="H730" s="136">
        <v>65000</v>
      </c>
      <c r="I730" s="106"/>
      <c r="J730" s="25"/>
      <c r="K730" s="24"/>
      <c r="O730" s="24"/>
      <c r="P730" s="24"/>
      <c r="Q730" s="24"/>
      <c r="R730" s="24"/>
      <c r="S730" s="24"/>
      <c r="T730" s="24"/>
      <c r="U730" s="27"/>
    </row>
    <row r="731" spans="1:21" s="17" customFormat="1" ht="15.6">
      <c r="A731" s="15"/>
      <c r="B731" s="133" t="s">
        <v>519</v>
      </c>
      <c r="C731" s="134" t="s">
        <v>510</v>
      </c>
      <c r="D731" s="135" t="s">
        <v>229</v>
      </c>
      <c r="E731" s="135" t="s">
        <v>14</v>
      </c>
      <c r="F731" s="135" t="s">
        <v>520</v>
      </c>
      <c r="G731" s="135" t="s">
        <v>10</v>
      </c>
      <c r="H731" s="136">
        <f>H732+H738+H742+H748</f>
        <v>131554515</v>
      </c>
      <c r="I731" s="105">
        <f>ROUND(K731*1000,2)</f>
        <v>131554510</v>
      </c>
      <c r="J731" s="16">
        <f>H731-I731</f>
        <v>5</v>
      </c>
      <c r="K731" s="22">
        <v>131554.50999999998</v>
      </c>
      <c r="O731" s="22">
        <v>139765.16</v>
      </c>
      <c r="P731" s="22">
        <v>130248.29999999999</v>
      </c>
      <c r="Q731" s="22">
        <v>129586.87</v>
      </c>
      <c r="R731" s="22">
        <f>H731-O731</f>
        <v>131414749.84</v>
      </c>
      <c r="S731" s="22" t="e">
        <f>#REF!-P731</f>
        <v>#REF!</v>
      </c>
      <c r="T731" s="22" t="e">
        <f>#REF!-Q731</f>
        <v>#REF!</v>
      </c>
      <c r="U731" s="18" t="str">
        <f t="shared" si="126"/>
        <v>07 2 00 00000000</v>
      </c>
    </row>
    <row r="732" spans="1:21" s="17" customFormat="1" ht="39.6">
      <c r="A732" s="15"/>
      <c r="B732" s="133" t="s">
        <v>521</v>
      </c>
      <c r="C732" s="134" t="s">
        <v>510</v>
      </c>
      <c r="D732" s="135" t="s">
        <v>229</v>
      </c>
      <c r="E732" s="135" t="s">
        <v>14</v>
      </c>
      <c r="F732" s="135" t="s">
        <v>522</v>
      </c>
      <c r="G732" s="135" t="s">
        <v>10</v>
      </c>
      <c r="H732" s="136">
        <f>H733</f>
        <v>129218470</v>
      </c>
      <c r="I732" s="105">
        <f>ROUND(K732*1000,2)</f>
        <v>129218470</v>
      </c>
      <c r="J732" s="16">
        <f>H732-I732</f>
        <v>0</v>
      </c>
      <c r="K732" s="22">
        <v>129218.47</v>
      </c>
      <c r="O732" s="22">
        <v>137429.12</v>
      </c>
      <c r="P732" s="22">
        <v>129218.47</v>
      </c>
      <c r="Q732" s="22">
        <v>129218.47</v>
      </c>
      <c r="R732" s="22">
        <f>H732-O732</f>
        <v>129081040.88</v>
      </c>
      <c r="S732" s="22" t="e">
        <f>#REF!-P732</f>
        <v>#REF!</v>
      </c>
      <c r="T732" s="22" t="e">
        <f>#REF!-Q732</f>
        <v>#REF!</v>
      </c>
      <c r="U732" s="18" t="str">
        <f t="shared" si="126"/>
        <v>07 2 01 00000000</v>
      </c>
    </row>
    <row r="733" spans="1:21" s="17" customFormat="1" ht="26.4">
      <c r="A733" s="15"/>
      <c r="B733" s="133" t="s">
        <v>137</v>
      </c>
      <c r="C733" s="134" t="s">
        <v>510</v>
      </c>
      <c r="D733" s="135" t="s">
        <v>229</v>
      </c>
      <c r="E733" s="135" t="s">
        <v>14</v>
      </c>
      <c r="F733" s="135" t="s">
        <v>523</v>
      </c>
      <c r="G733" s="135" t="s">
        <v>10</v>
      </c>
      <c r="H733" s="136">
        <f>H734+H736</f>
        <v>129218470</v>
      </c>
      <c r="I733" s="105">
        <f>ROUND(K733*1000,2)</f>
        <v>129218470</v>
      </c>
      <c r="J733" s="16">
        <f>H733-I733</f>
        <v>0</v>
      </c>
      <c r="K733" s="22">
        <v>129218.47</v>
      </c>
      <c r="O733" s="22">
        <v>137429.12</v>
      </c>
      <c r="P733" s="22">
        <v>129218.47</v>
      </c>
      <c r="Q733" s="22">
        <v>129218.47</v>
      </c>
      <c r="R733" s="22">
        <f>H733-O733</f>
        <v>129081040.88</v>
      </c>
      <c r="S733" s="22" t="e">
        <f>#REF!-P733</f>
        <v>#REF!</v>
      </c>
      <c r="T733" s="22" t="e">
        <f>#REF!-Q733</f>
        <v>#REF!</v>
      </c>
      <c r="U733" s="18" t="str">
        <f t="shared" si="126"/>
        <v>07 2 01 11010000</v>
      </c>
    </row>
    <row r="734" spans="1:21" s="17" customFormat="1" ht="15.6">
      <c r="A734" s="15"/>
      <c r="B734" s="133" t="s">
        <v>403</v>
      </c>
      <c r="C734" s="134" t="s">
        <v>510</v>
      </c>
      <c r="D734" s="135" t="s">
        <v>229</v>
      </c>
      <c r="E734" s="135" t="s">
        <v>14</v>
      </c>
      <c r="F734" s="135" t="s">
        <v>523</v>
      </c>
      <c r="G734" s="135" t="s">
        <v>404</v>
      </c>
      <c r="H734" s="136">
        <f>H735</f>
        <v>114674890</v>
      </c>
      <c r="I734" s="105">
        <f>ROUND(K734*1000,2)</f>
        <v>114674890</v>
      </c>
      <c r="J734" s="16">
        <f>H734-I734</f>
        <v>0</v>
      </c>
      <c r="K734" s="22">
        <v>114674.89</v>
      </c>
      <c r="O734" s="22">
        <v>121624.62</v>
      </c>
      <c r="P734" s="22">
        <v>114674.89</v>
      </c>
      <c r="Q734" s="22">
        <v>114674.89</v>
      </c>
      <c r="R734" s="22">
        <f>H734-O734</f>
        <v>114553265.38</v>
      </c>
      <c r="S734" s="22" t="e">
        <f>#REF!-P734</f>
        <v>#REF!</v>
      </c>
      <c r="T734" s="22" t="e">
        <f>#REF!-Q734</f>
        <v>#REF!</v>
      </c>
      <c r="U734" s="18" t="str">
        <f t="shared" si="126"/>
        <v>07 2 01 11010610</v>
      </c>
    </row>
    <row r="735" spans="1:21" s="26" customFormat="1" ht="52.8">
      <c r="A735" s="23"/>
      <c r="B735" s="137" t="s">
        <v>405</v>
      </c>
      <c r="C735" s="134" t="s">
        <v>510</v>
      </c>
      <c r="D735" s="135" t="s">
        <v>229</v>
      </c>
      <c r="E735" s="135" t="s">
        <v>14</v>
      </c>
      <c r="F735" s="135" t="s">
        <v>523</v>
      </c>
      <c r="G735" s="135" t="s">
        <v>406</v>
      </c>
      <c r="H735" s="136">
        <v>114674890</v>
      </c>
      <c r="I735" s="106"/>
      <c r="J735" s="25"/>
      <c r="K735" s="24"/>
      <c r="O735" s="24"/>
      <c r="P735" s="24"/>
      <c r="Q735" s="24"/>
      <c r="R735" s="24"/>
      <c r="S735" s="24"/>
      <c r="T735" s="24"/>
      <c r="U735" s="27"/>
    </row>
    <row r="736" spans="1:21" s="18" customFormat="1" ht="15.6">
      <c r="A736" s="15"/>
      <c r="B736" s="133" t="s">
        <v>409</v>
      </c>
      <c r="C736" s="134" t="s">
        <v>510</v>
      </c>
      <c r="D736" s="135" t="s">
        <v>229</v>
      </c>
      <c r="E736" s="135" t="s">
        <v>14</v>
      </c>
      <c r="F736" s="135" t="s">
        <v>523</v>
      </c>
      <c r="G736" s="135" t="s">
        <v>410</v>
      </c>
      <c r="H736" s="136">
        <f>H737</f>
        <v>14543580</v>
      </c>
      <c r="I736" s="105">
        <f>ROUND(K736*1000,2)</f>
        <v>14543580</v>
      </c>
      <c r="J736" s="16">
        <f>H736-I736</f>
        <v>0</v>
      </c>
      <c r="K736" s="22">
        <v>14543.58</v>
      </c>
      <c r="O736" s="22">
        <v>15804.5</v>
      </c>
      <c r="P736" s="22">
        <v>14543.58</v>
      </c>
      <c r="Q736" s="22">
        <v>14543.58</v>
      </c>
      <c r="R736" s="22">
        <f>H736-O736</f>
        <v>14527775.5</v>
      </c>
      <c r="S736" s="22" t="e">
        <f>#REF!-P736</f>
        <v>#REF!</v>
      </c>
      <c r="T736" s="22" t="e">
        <f>#REF!-Q736</f>
        <v>#REF!</v>
      </c>
      <c r="U736" s="18" t="str">
        <f t="shared" si="126"/>
        <v>07 2 01 11010620</v>
      </c>
    </row>
    <row r="737" spans="1:21" s="27" customFormat="1" ht="52.8">
      <c r="A737" s="23"/>
      <c r="B737" s="137" t="s">
        <v>411</v>
      </c>
      <c r="C737" s="134" t="s">
        <v>510</v>
      </c>
      <c r="D737" s="135" t="s">
        <v>229</v>
      </c>
      <c r="E737" s="135" t="s">
        <v>14</v>
      </c>
      <c r="F737" s="135" t="s">
        <v>523</v>
      </c>
      <c r="G737" s="135" t="s">
        <v>412</v>
      </c>
      <c r="H737" s="136">
        <v>14543580</v>
      </c>
      <c r="I737" s="106"/>
      <c r="J737" s="25"/>
      <c r="K737" s="24"/>
      <c r="O737" s="24"/>
      <c r="P737" s="24"/>
      <c r="Q737" s="24"/>
      <c r="R737" s="24"/>
      <c r="S737" s="24"/>
      <c r="T737" s="24"/>
    </row>
    <row r="738" spans="1:21" s="17" customFormat="1" ht="92.4">
      <c r="A738" s="15"/>
      <c r="B738" s="143" t="s">
        <v>528</v>
      </c>
      <c r="C738" s="134" t="s">
        <v>510</v>
      </c>
      <c r="D738" s="135" t="s">
        <v>229</v>
      </c>
      <c r="E738" s="135" t="s">
        <v>14</v>
      </c>
      <c r="F738" s="135" t="s">
        <v>529</v>
      </c>
      <c r="G738" s="135" t="s">
        <v>10</v>
      </c>
      <c r="H738" s="136">
        <f t="shared" ref="H738:H739" si="139">H739</f>
        <v>955200</v>
      </c>
      <c r="I738" s="105">
        <f>ROUND(K738*1000,2)</f>
        <v>955200</v>
      </c>
      <c r="J738" s="16">
        <f>H738-I738</f>
        <v>0</v>
      </c>
      <c r="K738" s="22">
        <v>955.2</v>
      </c>
      <c r="O738" s="22">
        <v>955.2</v>
      </c>
      <c r="P738" s="22">
        <v>150</v>
      </c>
      <c r="Q738" s="22">
        <v>150</v>
      </c>
      <c r="R738" s="22">
        <f>H738-O738</f>
        <v>954244.8</v>
      </c>
      <c r="S738" s="22" t="e">
        <f>#REF!-P738</f>
        <v>#REF!</v>
      </c>
      <c r="T738" s="22" t="e">
        <f>#REF!-Q738</f>
        <v>#REF!</v>
      </c>
      <c r="U738" s="18" t="str">
        <f t="shared" si="126"/>
        <v>07 2 08 00000000</v>
      </c>
    </row>
    <row r="739" spans="1:21" s="17" customFormat="1" ht="92.4">
      <c r="A739" s="15"/>
      <c r="B739" s="133" t="s">
        <v>530</v>
      </c>
      <c r="C739" s="134" t="s">
        <v>510</v>
      </c>
      <c r="D739" s="135" t="s">
        <v>229</v>
      </c>
      <c r="E739" s="135" t="s">
        <v>14</v>
      </c>
      <c r="F739" s="135" t="s">
        <v>531</v>
      </c>
      <c r="G739" s="135" t="s">
        <v>10</v>
      </c>
      <c r="H739" s="136">
        <f t="shared" si="139"/>
        <v>955200</v>
      </c>
      <c r="I739" s="105">
        <f>ROUND(K739*1000,2)</f>
        <v>955200</v>
      </c>
      <c r="J739" s="16">
        <f>H739-I739</f>
        <v>0</v>
      </c>
      <c r="K739" s="22">
        <v>955.2</v>
      </c>
      <c r="O739" s="22">
        <v>955.2</v>
      </c>
      <c r="P739" s="22">
        <v>150</v>
      </c>
      <c r="Q739" s="22">
        <v>150</v>
      </c>
      <c r="R739" s="22">
        <f>H739-O739</f>
        <v>954244.8</v>
      </c>
      <c r="S739" s="22" t="e">
        <f>#REF!-P739</f>
        <v>#REF!</v>
      </c>
      <c r="T739" s="22" t="e">
        <f>#REF!-Q739</f>
        <v>#REF!</v>
      </c>
      <c r="U739" s="18" t="str">
        <f t="shared" si="126"/>
        <v>07 2 08 21230000</v>
      </c>
    </row>
    <row r="740" spans="1:21" s="17" customFormat="1" ht="15.6">
      <c r="A740" s="15"/>
      <c r="B740" s="143" t="s">
        <v>403</v>
      </c>
      <c r="C740" s="134" t="s">
        <v>510</v>
      </c>
      <c r="D740" s="135" t="s">
        <v>229</v>
      </c>
      <c r="E740" s="135" t="s">
        <v>14</v>
      </c>
      <c r="F740" s="135" t="s">
        <v>531</v>
      </c>
      <c r="G740" s="135" t="s">
        <v>404</v>
      </c>
      <c r="H740" s="136">
        <f>H741</f>
        <v>955200</v>
      </c>
      <c r="I740" s="105">
        <f>ROUND(K740*1000,2)</f>
        <v>955200</v>
      </c>
      <c r="J740" s="16">
        <f>H740-I740</f>
        <v>0</v>
      </c>
      <c r="K740" s="22">
        <v>955.2</v>
      </c>
      <c r="O740" s="22">
        <v>955.2</v>
      </c>
      <c r="P740" s="22">
        <v>150</v>
      </c>
      <c r="Q740" s="22">
        <v>150</v>
      </c>
      <c r="R740" s="22">
        <f>H740-O740</f>
        <v>954244.8</v>
      </c>
      <c r="S740" s="22" t="e">
        <f>#REF!-P740</f>
        <v>#REF!</v>
      </c>
      <c r="T740" s="22" t="e">
        <f>#REF!-Q740</f>
        <v>#REF!</v>
      </c>
      <c r="U740" s="18" t="str">
        <f t="shared" si="126"/>
        <v>07 2 08 21230610</v>
      </c>
    </row>
    <row r="741" spans="1:21" s="26" customFormat="1" ht="15.6">
      <c r="A741" s="23"/>
      <c r="B741" s="137" t="s">
        <v>407</v>
      </c>
      <c r="C741" s="134" t="s">
        <v>510</v>
      </c>
      <c r="D741" s="135" t="s">
        <v>229</v>
      </c>
      <c r="E741" s="135" t="s">
        <v>14</v>
      </c>
      <c r="F741" s="135" t="s">
        <v>531</v>
      </c>
      <c r="G741" s="135" t="s">
        <v>408</v>
      </c>
      <c r="H741" s="136">
        <v>955200</v>
      </c>
      <c r="I741" s="106"/>
      <c r="J741" s="25"/>
      <c r="K741" s="24"/>
      <c r="O741" s="24"/>
      <c r="P741" s="24"/>
      <c r="Q741" s="24"/>
      <c r="R741" s="24"/>
      <c r="S741" s="24"/>
      <c r="T741" s="24"/>
      <c r="U741" s="27"/>
    </row>
    <row r="742" spans="1:21" s="17" customFormat="1" ht="39.6">
      <c r="A742" s="15"/>
      <c r="B742" s="143" t="s">
        <v>532</v>
      </c>
      <c r="C742" s="134" t="s">
        <v>510</v>
      </c>
      <c r="D742" s="135" t="s">
        <v>229</v>
      </c>
      <c r="E742" s="135" t="s">
        <v>14</v>
      </c>
      <c r="F742" s="135" t="s">
        <v>533</v>
      </c>
      <c r="G742" s="135" t="s">
        <v>10</v>
      </c>
      <c r="H742" s="136">
        <f>H743</f>
        <v>218400</v>
      </c>
      <c r="I742" s="105">
        <f>ROUND(K742*1000,2)</f>
        <v>218400</v>
      </c>
      <c r="J742" s="16">
        <f>H742-I742</f>
        <v>0</v>
      </c>
      <c r="K742" s="22">
        <v>218.4</v>
      </c>
      <c r="O742" s="22">
        <v>218.4</v>
      </c>
      <c r="P742" s="22">
        <v>218.4</v>
      </c>
      <c r="Q742" s="22">
        <v>218.4</v>
      </c>
      <c r="R742" s="22">
        <f>H742-O742</f>
        <v>218181.6</v>
      </c>
      <c r="S742" s="22" t="e">
        <f>#REF!-P742</f>
        <v>#REF!</v>
      </c>
      <c r="T742" s="22" t="e">
        <f>#REF!-Q742</f>
        <v>#REF!</v>
      </c>
      <c r="U742" s="18" t="str">
        <f t="shared" si="126"/>
        <v>07 2 09 00000000</v>
      </c>
    </row>
    <row r="743" spans="1:21" s="17" customFormat="1" ht="39.6">
      <c r="A743" s="15"/>
      <c r="B743" s="143" t="s">
        <v>534</v>
      </c>
      <c r="C743" s="134" t="s">
        <v>510</v>
      </c>
      <c r="D743" s="135" t="s">
        <v>229</v>
      </c>
      <c r="E743" s="135" t="s">
        <v>14</v>
      </c>
      <c r="F743" s="135" t="s">
        <v>535</v>
      </c>
      <c r="G743" s="135" t="s">
        <v>10</v>
      </c>
      <c r="H743" s="136">
        <f>H744+H746</f>
        <v>218400</v>
      </c>
      <c r="I743" s="105">
        <f>ROUND(K743*1000,2)</f>
        <v>218400</v>
      </c>
      <c r="J743" s="16">
        <f>H743-I743</f>
        <v>0</v>
      </c>
      <c r="K743" s="22">
        <v>218.4</v>
      </c>
      <c r="O743" s="22">
        <v>218.4</v>
      </c>
      <c r="P743" s="22">
        <v>218.4</v>
      </c>
      <c r="Q743" s="22">
        <v>218.4</v>
      </c>
      <c r="R743" s="22">
        <f>H743-O743</f>
        <v>218181.6</v>
      </c>
      <c r="S743" s="22" t="e">
        <f>#REF!-P743</f>
        <v>#REF!</v>
      </c>
      <c r="T743" s="22" t="e">
        <f>#REF!-Q743</f>
        <v>#REF!</v>
      </c>
      <c r="U743" s="18" t="str">
        <f t="shared" si="126"/>
        <v>07 2 09 21280000</v>
      </c>
    </row>
    <row r="744" spans="1:21" s="17" customFormat="1" ht="15.6">
      <c r="A744" s="15"/>
      <c r="B744" s="143" t="s">
        <v>403</v>
      </c>
      <c r="C744" s="134" t="s">
        <v>510</v>
      </c>
      <c r="D744" s="135" t="s">
        <v>229</v>
      </c>
      <c r="E744" s="135" t="s">
        <v>14</v>
      </c>
      <c r="F744" s="135" t="s">
        <v>535</v>
      </c>
      <c r="G744" s="135" t="s">
        <v>404</v>
      </c>
      <c r="H744" s="136">
        <f>H745</f>
        <v>163800</v>
      </c>
      <c r="I744" s="105">
        <f>ROUND(K744*1000,2)</f>
        <v>163800</v>
      </c>
      <c r="J744" s="16">
        <f>H744-I744</f>
        <v>0</v>
      </c>
      <c r="K744" s="22">
        <v>163.80000000000001</v>
      </c>
      <c r="O744" s="22">
        <v>163.80000000000001</v>
      </c>
      <c r="P744" s="22">
        <v>163.80000000000001</v>
      </c>
      <c r="Q744" s="22">
        <v>163.80000000000001</v>
      </c>
      <c r="R744" s="22">
        <f>H744-O744</f>
        <v>163636.20000000001</v>
      </c>
      <c r="S744" s="22" t="e">
        <f>#REF!-P744</f>
        <v>#REF!</v>
      </c>
      <c r="T744" s="22" t="e">
        <f>#REF!-Q744</f>
        <v>#REF!</v>
      </c>
      <c r="U744" s="18" t="str">
        <f t="shared" si="126"/>
        <v>07 2 09 21280610</v>
      </c>
    </row>
    <row r="745" spans="1:21" s="26" customFormat="1" ht="15.6">
      <c r="A745" s="23"/>
      <c r="B745" s="137" t="s">
        <v>407</v>
      </c>
      <c r="C745" s="134" t="s">
        <v>510</v>
      </c>
      <c r="D745" s="135" t="s">
        <v>229</v>
      </c>
      <c r="E745" s="135" t="s">
        <v>14</v>
      </c>
      <c r="F745" s="135" t="s">
        <v>535</v>
      </c>
      <c r="G745" s="135" t="s">
        <v>408</v>
      </c>
      <c r="H745" s="136">
        <v>163800</v>
      </c>
      <c r="I745" s="106"/>
      <c r="J745" s="25"/>
      <c r="K745" s="24"/>
      <c r="O745" s="24"/>
      <c r="P745" s="24"/>
      <c r="Q745" s="24"/>
      <c r="R745" s="24"/>
      <c r="S745" s="24"/>
      <c r="T745" s="24"/>
      <c r="U745" s="27"/>
    </row>
    <row r="746" spans="1:21" s="17" customFormat="1" ht="15.6">
      <c r="A746" s="15"/>
      <c r="B746" s="143" t="s">
        <v>409</v>
      </c>
      <c r="C746" s="134" t="s">
        <v>510</v>
      </c>
      <c r="D746" s="135" t="s">
        <v>229</v>
      </c>
      <c r="E746" s="135" t="s">
        <v>14</v>
      </c>
      <c r="F746" s="135" t="s">
        <v>535</v>
      </c>
      <c r="G746" s="135" t="s">
        <v>410</v>
      </c>
      <c r="H746" s="136">
        <f>H747</f>
        <v>54600</v>
      </c>
      <c r="I746" s="105">
        <f>ROUND(K746*1000,2)</f>
        <v>54600</v>
      </c>
      <c r="J746" s="16">
        <f>H746-I746</f>
        <v>0</v>
      </c>
      <c r="K746" s="22">
        <v>54.6</v>
      </c>
      <c r="O746" s="22">
        <v>54.6</v>
      </c>
      <c r="P746" s="22">
        <v>54.6</v>
      </c>
      <c r="Q746" s="22">
        <v>54.6</v>
      </c>
      <c r="R746" s="22">
        <f>H746-O746</f>
        <v>54545.4</v>
      </c>
      <c r="S746" s="22" t="e">
        <f>#REF!-P746</f>
        <v>#REF!</v>
      </c>
      <c r="T746" s="22" t="e">
        <f>#REF!-Q746</f>
        <v>#REF!</v>
      </c>
      <c r="U746" s="18" t="str">
        <f t="shared" si="126"/>
        <v>07 2 09 21280620</v>
      </c>
    </row>
    <row r="747" spans="1:21" s="26" customFormat="1" ht="15.6">
      <c r="A747" s="23"/>
      <c r="B747" s="137" t="s">
        <v>428</v>
      </c>
      <c r="C747" s="134" t="s">
        <v>510</v>
      </c>
      <c r="D747" s="135" t="s">
        <v>229</v>
      </c>
      <c r="E747" s="135" t="s">
        <v>14</v>
      </c>
      <c r="F747" s="135" t="s">
        <v>535</v>
      </c>
      <c r="G747" s="135" t="s">
        <v>429</v>
      </c>
      <c r="H747" s="136">
        <v>54600</v>
      </c>
      <c r="I747" s="106"/>
      <c r="J747" s="25"/>
      <c r="K747" s="24"/>
      <c r="O747" s="24"/>
      <c r="P747" s="24"/>
      <c r="Q747" s="24"/>
      <c r="R747" s="24"/>
      <c r="S747" s="24"/>
      <c r="T747" s="24"/>
      <c r="U747" s="27"/>
    </row>
    <row r="748" spans="1:21" s="17" customFormat="1" ht="52.8">
      <c r="A748" s="15"/>
      <c r="B748" s="143" t="s">
        <v>536</v>
      </c>
      <c r="C748" s="134" t="s">
        <v>510</v>
      </c>
      <c r="D748" s="135" t="s">
        <v>229</v>
      </c>
      <c r="E748" s="135" t="s">
        <v>14</v>
      </c>
      <c r="F748" s="135" t="s">
        <v>537</v>
      </c>
      <c r="G748" s="135" t="s">
        <v>10</v>
      </c>
      <c r="H748" s="136">
        <f>H749</f>
        <v>1162445</v>
      </c>
      <c r="I748" s="105">
        <f>ROUND(K748*1000,2)</f>
        <v>1162440</v>
      </c>
      <c r="J748" s="16">
        <f>H748-I748</f>
        <v>5</v>
      </c>
      <c r="K748" s="22">
        <v>1162.44</v>
      </c>
      <c r="O748" s="22">
        <v>1162.44</v>
      </c>
      <c r="P748" s="22">
        <v>0</v>
      </c>
      <c r="Q748" s="22">
        <v>0</v>
      </c>
      <c r="R748" s="22">
        <f>H748-O748</f>
        <v>1161282.5600000001</v>
      </c>
      <c r="S748" s="22" t="e">
        <f>#REF!-P748</f>
        <v>#REF!</v>
      </c>
      <c r="T748" s="22" t="e">
        <f>#REF!-Q748</f>
        <v>#REF!</v>
      </c>
      <c r="U748" s="18" t="str">
        <f t="shared" si="126"/>
        <v>07 2 12 00000000</v>
      </c>
    </row>
    <row r="749" spans="1:21" s="17" customFormat="1" ht="39.6">
      <c r="A749" s="15"/>
      <c r="B749" s="149" t="s">
        <v>538</v>
      </c>
      <c r="C749" s="134" t="s">
        <v>510</v>
      </c>
      <c r="D749" s="135" t="s">
        <v>229</v>
      </c>
      <c r="E749" s="135" t="s">
        <v>14</v>
      </c>
      <c r="F749" s="135" t="s">
        <v>539</v>
      </c>
      <c r="G749" s="135" t="s">
        <v>10</v>
      </c>
      <c r="H749" s="136">
        <f>H750</f>
        <v>1162445</v>
      </c>
      <c r="I749" s="105">
        <f>ROUND(K749*1000,2)</f>
        <v>1162440</v>
      </c>
      <c r="J749" s="16">
        <f>H749-I749</f>
        <v>5</v>
      </c>
      <c r="K749" s="22">
        <v>1162.44</v>
      </c>
      <c r="O749" s="22">
        <v>1162.44</v>
      </c>
      <c r="P749" s="22">
        <v>0</v>
      </c>
      <c r="Q749" s="22">
        <v>0</v>
      </c>
      <c r="R749" s="22">
        <f>H749-O749</f>
        <v>1161282.5600000001</v>
      </c>
      <c r="S749" s="22" t="e">
        <f>#REF!-P749</f>
        <v>#REF!</v>
      </c>
      <c r="T749" s="22" t="e">
        <f>#REF!-Q749</f>
        <v>#REF!</v>
      </c>
      <c r="U749" s="18" t="str">
        <f t="shared" si="126"/>
        <v>07 2 12 21430000</v>
      </c>
    </row>
    <row r="750" spans="1:21" s="17" customFormat="1" ht="15.6">
      <c r="A750" s="15"/>
      <c r="B750" s="143" t="s">
        <v>409</v>
      </c>
      <c r="C750" s="134" t="s">
        <v>510</v>
      </c>
      <c r="D750" s="135" t="s">
        <v>229</v>
      </c>
      <c r="E750" s="135" t="s">
        <v>14</v>
      </c>
      <c r="F750" s="135" t="s">
        <v>539</v>
      </c>
      <c r="G750" s="135" t="s">
        <v>410</v>
      </c>
      <c r="H750" s="136">
        <f>H751</f>
        <v>1162445</v>
      </c>
      <c r="I750" s="105">
        <f>ROUND(K750*1000,2)</f>
        <v>1162440</v>
      </c>
      <c r="J750" s="16">
        <f>H750-I750</f>
        <v>5</v>
      </c>
      <c r="K750" s="22">
        <v>1162.44</v>
      </c>
      <c r="O750" s="22">
        <v>1162.44</v>
      </c>
      <c r="P750" s="22">
        <v>0</v>
      </c>
      <c r="Q750" s="22">
        <v>0</v>
      </c>
      <c r="R750" s="22">
        <f>H750-O750</f>
        <v>1161282.5600000001</v>
      </c>
      <c r="S750" s="22" t="e">
        <f>#REF!-P750</f>
        <v>#REF!</v>
      </c>
      <c r="T750" s="22" t="e">
        <f>#REF!-Q750</f>
        <v>#REF!</v>
      </c>
      <c r="U750" s="18" t="str">
        <f t="shared" si="126"/>
        <v>07 2 12 21430620</v>
      </c>
    </row>
    <row r="751" spans="1:21" s="26" customFormat="1" ht="15.6">
      <c r="A751" s="23"/>
      <c r="B751" s="137" t="s">
        <v>428</v>
      </c>
      <c r="C751" s="134" t="s">
        <v>510</v>
      </c>
      <c r="D751" s="135" t="s">
        <v>229</v>
      </c>
      <c r="E751" s="135" t="s">
        <v>14</v>
      </c>
      <c r="F751" s="135" t="s">
        <v>539</v>
      </c>
      <c r="G751" s="135" t="s">
        <v>429</v>
      </c>
      <c r="H751" s="136">
        <v>1162445</v>
      </c>
      <c r="I751" s="106"/>
      <c r="J751" s="25"/>
      <c r="K751" s="24"/>
      <c r="O751" s="24"/>
      <c r="P751" s="24"/>
      <c r="Q751" s="24"/>
      <c r="R751" s="24"/>
      <c r="S751" s="24"/>
      <c r="T751" s="24"/>
      <c r="U751" s="27"/>
    </row>
    <row r="752" spans="1:21" s="17" customFormat="1" ht="66">
      <c r="A752" s="15"/>
      <c r="B752" s="133" t="s">
        <v>420</v>
      </c>
      <c r="C752" s="134" t="s">
        <v>510</v>
      </c>
      <c r="D752" s="135" t="s">
        <v>229</v>
      </c>
      <c r="E752" s="135" t="s">
        <v>14</v>
      </c>
      <c r="F752" s="135" t="s">
        <v>421</v>
      </c>
      <c r="G752" s="135" t="s">
        <v>10</v>
      </c>
      <c r="H752" s="136">
        <f t="shared" ref="H752:H754" si="140">H753</f>
        <v>392800</v>
      </c>
      <c r="I752" s="105">
        <f>ROUND(K752*1000,2)</f>
        <v>392800</v>
      </c>
      <c r="J752" s="16">
        <f>H752-I752</f>
        <v>0</v>
      </c>
      <c r="K752" s="22">
        <v>392.8</v>
      </c>
      <c r="O752" s="22">
        <v>392.8</v>
      </c>
      <c r="P752" s="22">
        <v>392.8</v>
      </c>
      <c r="Q752" s="22">
        <v>392.8</v>
      </c>
      <c r="R752" s="22">
        <f>H752-O752</f>
        <v>392407.2</v>
      </c>
      <c r="S752" s="22" t="e">
        <f>#REF!-P752</f>
        <v>#REF!</v>
      </c>
      <c r="T752" s="22" t="e">
        <f>#REF!-Q752</f>
        <v>#REF!</v>
      </c>
      <c r="U752" s="18" t="str">
        <f t="shared" si="126"/>
        <v>16 0 00 00000000</v>
      </c>
    </row>
    <row r="753" spans="1:21" s="17" customFormat="1" ht="26.4">
      <c r="A753" s="15"/>
      <c r="B753" s="133" t="s">
        <v>422</v>
      </c>
      <c r="C753" s="134" t="s">
        <v>510</v>
      </c>
      <c r="D753" s="135" t="s">
        <v>229</v>
      </c>
      <c r="E753" s="135" t="s">
        <v>14</v>
      </c>
      <c r="F753" s="135" t="s">
        <v>423</v>
      </c>
      <c r="G753" s="135" t="s">
        <v>10</v>
      </c>
      <c r="H753" s="136">
        <f t="shared" si="140"/>
        <v>392800</v>
      </c>
      <c r="I753" s="105">
        <f>ROUND(K753*1000,2)</f>
        <v>392800</v>
      </c>
      <c r="J753" s="16">
        <f>H753-I753</f>
        <v>0</v>
      </c>
      <c r="K753" s="22">
        <v>392.8</v>
      </c>
      <c r="O753" s="22">
        <v>392.8</v>
      </c>
      <c r="P753" s="22">
        <v>392.8</v>
      </c>
      <c r="Q753" s="22">
        <v>392.8</v>
      </c>
      <c r="R753" s="22">
        <f>H753-O753</f>
        <v>392407.2</v>
      </c>
      <c r="S753" s="22" t="e">
        <f>#REF!-P753</f>
        <v>#REF!</v>
      </c>
      <c r="T753" s="22" t="e">
        <f>#REF!-Q753</f>
        <v>#REF!</v>
      </c>
      <c r="U753" s="18" t="str">
        <f t="shared" si="126"/>
        <v>16 2 00 00000000</v>
      </c>
    </row>
    <row r="754" spans="1:21" s="17" customFormat="1" ht="39.6">
      <c r="A754" s="15"/>
      <c r="B754" s="133" t="s">
        <v>424</v>
      </c>
      <c r="C754" s="134" t="s">
        <v>510</v>
      </c>
      <c r="D754" s="135" t="s">
        <v>229</v>
      </c>
      <c r="E754" s="135" t="s">
        <v>14</v>
      </c>
      <c r="F754" s="135" t="s">
        <v>425</v>
      </c>
      <c r="G754" s="135" t="s">
        <v>10</v>
      </c>
      <c r="H754" s="136">
        <f t="shared" si="140"/>
        <v>392800</v>
      </c>
      <c r="I754" s="105">
        <f>ROUND(K754*1000,2)</f>
        <v>392800</v>
      </c>
      <c r="J754" s="16">
        <f>H754-I754</f>
        <v>0</v>
      </c>
      <c r="K754" s="22">
        <v>392.8</v>
      </c>
      <c r="O754" s="22">
        <v>392.8</v>
      </c>
      <c r="P754" s="22">
        <v>392.8</v>
      </c>
      <c r="Q754" s="22">
        <v>392.8</v>
      </c>
      <c r="R754" s="22">
        <f>H754-O754</f>
        <v>392407.2</v>
      </c>
      <c r="S754" s="22" t="e">
        <f>#REF!-P754</f>
        <v>#REF!</v>
      </c>
      <c r="T754" s="22" t="e">
        <f>#REF!-Q754</f>
        <v>#REF!</v>
      </c>
      <c r="U754" s="18" t="str">
        <f t="shared" si="126"/>
        <v>16 2 02 00000000</v>
      </c>
    </row>
    <row r="755" spans="1:21" s="17" customFormat="1" ht="39.6">
      <c r="A755" s="15"/>
      <c r="B755" s="133" t="s">
        <v>426</v>
      </c>
      <c r="C755" s="134" t="s">
        <v>510</v>
      </c>
      <c r="D755" s="135" t="s">
        <v>229</v>
      </c>
      <c r="E755" s="135" t="s">
        <v>14</v>
      </c>
      <c r="F755" s="135" t="s">
        <v>427</v>
      </c>
      <c r="G755" s="135" t="s">
        <v>10</v>
      </c>
      <c r="H755" s="136">
        <f>H756+H758</f>
        <v>392800</v>
      </c>
      <c r="I755" s="105">
        <f>ROUND(K755*1000,2)</f>
        <v>392800</v>
      </c>
      <c r="J755" s="16">
        <f>H755-I755</f>
        <v>0</v>
      </c>
      <c r="K755" s="22">
        <v>392.8</v>
      </c>
      <c r="O755" s="22">
        <v>392.8</v>
      </c>
      <c r="P755" s="22">
        <v>392.8</v>
      </c>
      <c r="Q755" s="22">
        <v>392.8</v>
      </c>
      <c r="R755" s="22">
        <f>H755-O755</f>
        <v>392407.2</v>
      </c>
      <c r="S755" s="22" t="e">
        <f>#REF!-P755</f>
        <v>#REF!</v>
      </c>
      <c r="T755" s="22" t="e">
        <f>#REF!-Q755</f>
        <v>#REF!</v>
      </c>
      <c r="U755" s="18" t="str">
        <f t="shared" si="126"/>
        <v>16 2 02 20550000</v>
      </c>
    </row>
    <row r="756" spans="1:21" s="17" customFormat="1" ht="15.6">
      <c r="A756" s="15"/>
      <c r="B756" s="143" t="s">
        <v>403</v>
      </c>
      <c r="C756" s="134" t="s">
        <v>510</v>
      </c>
      <c r="D756" s="135" t="s">
        <v>229</v>
      </c>
      <c r="E756" s="135" t="s">
        <v>14</v>
      </c>
      <c r="F756" s="135" t="s">
        <v>427</v>
      </c>
      <c r="G756" s="135" t="s">
        <v>404</v>
      </c>
      <c r="H756" s="136">
        <f>H757</f>
        <v>344800</v>
      </c>
      <c r="I756" s="105">
        <f>ROUND(K756*1000,2)</f>
        <v>344800</v>
      </c>
      <c r="J756" s="16">
        <f>H756-I756</f>
        <v>0</v>
      </c>
      <c r="K756" s="22">
        <v>344.8</v>
      </c>
      <c r="O756" s="22">
        <v>344.8</v>
      </c>
      <c r="P756" s="22">
        <v>344.8</v>
      </c>
      <c r="Q756" s="22">
        <v>344.8</v>
      </c>
      <c r="R756" s="22">
        <f>H756-O756</f>
        <v>344455.2</v>
      </c>
      <c r="S756" s="22" t="e">
        <f>#REF!-P756</f>
        <v>#REF!</v>
      </c>
      <c r="T756" s="22" t="e">
        <f>#REF!-Q756</f>
        <v>#REF!</v>
      </c>
      <c r="U756" s="18" t="str">
        <f t="shared" si="126"/>
        <v>16 2 02 20550610</v>
      </c>
    </row>
    <row r="757" spans="1:21" s="17" customFormat="1" ht="15.6">
      <c r="A757" s="15"/>
      <c r="B757" s="137" t="s">
        <v>407</v>
      </c>
      <c r="C757" s="134" t="s">
        <v>510</v>
      </c>
      <c r="D757" s="135" t="s">
        <v>229</v>
      </c>
      <c r="E757" s="135" t="s">
        <v>14</v>
      </c>
      <c r="F757" s="135" t="s">
        <v>427</v>
      </c>
      <c r="G757" s="135" t="s">
        <v>408</v>
      </c>
      <c r="H757" s="136">
        <v>344800</v>
      </c>
      <c r="I757" s="105"/>
      <c r="J757" s="16"/>
      <c r="K757" s="22"/>
      <c r="O757" s="22"/>
      <c r="P757" s="22"/>
      <c r="Q757" s="22"/>
      <c r="R757" s="22"/>
      <c r="S757" s="22"/>
      <c r="T757" s="22"/>
      <c r="U757" s="18"/>
    </row>
    <row r="758" spans="1:21" s="18" customFormat="1" ht="15.6">
      <c r="A758" s="15"/>
      <c r="B758" s="143" t="s">
        <v>409</v>
      </c>
      <c r="C758" s="134" t="s">
        <v>510</v>
      </c>
      <c r="D758" s="135" t="s">
        <v>229</v>
      </c>
      <c r="E758" s="135" t="s">
        <v>14</v>
      </c>
      <c r="F758" s="135" t="s">
        <v>427</v>
      </c>
      <c r="G758" s="135" t="s">
        <v>410</v>
      </c>
      <c r="H758" s="136">
        <f>H759</f>
        <v>48000</v>
      </c>
      <c r="I758" s="105">
        <f>ROUND(K758*1000,2)</f>
        <v>48000</v>
      </c>
      <c r="J758" s="16">
        <f>H758-I758</f>
        <v>0</v>
      </c>
      <c r="K758" s="22">
        <v>48</v>
      </c>
      <c r="O758" s="22">
        <v>48</v>
      </c>
      <c r="P758" s="22">
        <v>48</v>
      </c>
      <c r="Q758" s="22">
        <v>48</v>
      </c>
      <c r="R758" s="22">
        <f>H758-O758</f>
        <v>47952</v>
      </c>
      <c r="S758" s="22" t="e">
        <f>#REF!-P758</f>
        <v>#REF!</v>
      </c>
      <c r="T758" s="22" t="e">
        <f>#REF!-Q758</f>
        <v>#REF!</v>
      </c>
      <c r="U758" s="18" t="str">
        <f t="shared" ref="U758:U852" si="141">CONCATENATE(F758,G758)</f>
        <v>16 2 02 20550620</v>
      </c>
    </row>
    <row r="759" spans="1:21" s="27" customFormat="1" ht="15.6">
      <c r="A759" s="23"/>
      <c r="B759" s="137" t="s">
        <v>428</v>
      </c>
      <c r="C759" s="134" t="s">
        <v>510</v>
      </c>
      <c r="D759" s="135" t="s">
        <v>229</v>
      </c>
      <c r="E759" s="135" t="s">
        <v>14</v>
      </c>
      <c r="F759" s="135" t="s">
        <v>427</v>
      </c>
      <c r="G759" s="135" t="s">
        <v>429</v>
      </c>
      <c r="H759" s="136">
        <v>48000</v>
      </c>
      <c r="I759" s="106"/>
      <c r="J759" s="25"/>
      <c r="K759" s="24"/>
      <c r="O759" s="24"/>
      <c r="P759" s="24"/>
      <c r="Q759" s="24"/>
      <c r="R759" s="24"/>
      <c r="S759" s="24"/>
      <c r="T759" s="24"/>
    </row>
    <row r="760" spans="1:21" s="18" customFormat="1" ht="26.4">
      <c r="A760" s="15"/>
      <c r="B760" s="133" t="s">
        <v>430</v>
      </c>
      <c r="C760" s="134" t="s">
        <v>510</v>
      </c>
      <c r="D760" s="135" t="s">
        <v>229</v>
      </c>
      <c r="E760" s="135" t="s">
        <v>14</v>
      </c>
      <c r="F760" s="135" t="s">
        <v>431</v>
      </c>
      <c r="G760" s="135" t="s">
        <v>10</v>
      </c>
      <c r="H760" s="136">
        <f t="shared" ref="H760:H763" si="142">H761</f>
        <v>692250</v>
      </c>
      <c r="I760" s="105">
        <f>ROUND(K760*1000,2)</f>
        <v>692250</v>
      </c>
      <c r="J760" s="16">
        <f>H760-I760</f>
        <v>0</v>
      </c>
      <c r="K760" s="22">
        <v>692.25</v>
      </c>
      <c r="O760" s="22">
        <v>692.25</v>
      </c>
      <c r="P760" s="22">
        <v>692.25</v>
      </c>
      <c r="Q760" s="22">
        <v>692.25</v>
      </c>
      <c r="R760" s="22">
        <f>H760-O760</f>
        <v>691557.75</v>
      </c>
      <c r="S760" s="22" t="e">
        <f>#REF!-P760</f>
        <v>#REF!</v>
      </c>
      <c r="T760" s="22" t="e">
        <f>#REF!-Q760</f>
        <v>#REF!</v>
      </c>
      <c r="U760" s="18" t="str">
        <f t="shared" si="141"/>
        <v>17 0 00 00000000</v>
      </c>
    </row>
    <row r="761" spans="1:21" s="18" customFormat="1" ht="39.6">
      <c r="A761" s="15"/>
      <c r="B761" s="139" t="s">
        <v>432</v>
      </c>
      <c r="C761" s="134" t="s">
        <v>510</v>
      </c>
      <c r="D761" s="135" t="s">
        <v>229</v>
      </c>
      <c r="E761" s="135" t="s">
        <v>14</v>
      </c>
      <c r="F761" s="135" t="s">
        <v>433</v>
      </c>
      <c r="G761" s="135" t="s">
        <v>10</v>
      </c>
      <c r="H761" s="136">
        <f t="shared" si="142"/>
        <v>692250</v>
      </c>
      <c r="I761" s="105">
        <f>ROUND(K761*1000,2)</f>
        <v>692250</v>
      </c>
      <c r="J761" s="16">
        <f>H761-I761</f>
        <v>0</v>
      </c>
      <c r="K761" s="22">
        <v>692.25</v>
      </c>
      <c r="O761" s="22">
        <v>692.25</v>
      </c>
      <c r="P761" s="22">
        <v>692.25</v>
      </c>
      <c r="Q761" s="22">
        <v>692.25</v>
      </c>
      <c r="R761" s="22">
        <f>H761-O761</f>
        <v>691557.75</v>
      </c>
      <c r="S761" s="22" t="e">
        <f>#REF!-P761</f>
        <v>#REF!</v>
      </c>
      <c r="T761" s="22" t="e">
        <f>#REF!-Q761</f>
        <v>#REF!</v>
      </c>
      <c r="U761" s="18" t="str">
        <f t="shared" si="141"/>
        <v>17 Б 00 00000000</v>
      </c>
    </row>
    <row r="762" spans="1:21" s="18" customFormat="1" ht="26.4">
      <c r="A762" s="15"/>
      <c r="B762" s="133" t="s">
        <v>434</v>
      </c>
      <c r="C762" s="134" t="s">
        <v>510</v>
      </c>
      <c r="D762" s="135" t="s">
        <v>229</v>
      </c>
      <c r="E762" s="135" t="s">
        <v>14</v>
      </c>
      <c r="F762" s="135" t="s">
        <v>435</v>
      </c>
      <c r="G762" s="135" t="s">
        <v>10</v>
      </c>
      <c r="H762" s="136">
        <f t="shared" si="142"/>
        <v>692250</v>
      </c>
      <c r="I762" s="105">
        <f>ROUND(K762*1000,2)</f>
        <v>692250</v>
      </c>
      <c r="J762" s="16">
        <f>H762-I762</f>
        <v>0</v>
      </c>
      <c r="K762" s="22">
        <v>692.25</v>
      </c>
      <c r="O762" s="22">
        <v>692.25</v>
      </c>
      <c r="P762" s="22">
        <v>692.25</v>
      </c>
      <c r="Q762" s="22">
        <v>692.25</v>
      </c>
      <c r="R762" s="22">
        <f>H762-O762</f>
        <v>691557.75</v>
      </c>
      <c r="S762" s="22" t="e">
        <f>#REF!-P762</f>
        <v>#REF!</v>
      </c>
      <c r="T762" s="22" t="e">
        <f>#REF!-Q762</f>
        <v>#REF!</v>
      </c>
      <c r="U762" s="18" t="str">
        <f t="shared" si="141"/>
        <v>17 Б 01 00000000</v>
      </c>
    </row>
    <row r="763" spans="1:21" s="18" customFormat="1" ht="26.4">
      <c r="A763" s="15"/>
      <c r="B763" s="143" t="s">
        <v>436</v>
      </c>
      <c r="C763" s="134" t="s">
        <v>510</v>
      </c>
      <c r="D763" s="135" t="s">
        <v>229</v>
      </c>
      <c r="E763" s="135" t="s">
        <v>14</v>
      </c>
      <c r="F763" s="135" t="s">
        <v>437</v>
      </c>
      <c r="G763" s="135" t="s">
        <v>10</v>
      </c>
      <c r="H763" s="136">
        <f t="shared" si="142"/>
        <v>692250</v>
      </c>
      <c r="I763" s="105">
        <f>ROUND(K763*1000,2)</f>
        <v>692250</v>
      </c>
      <c r="J763" s="16">
        <f>H763-I763</f>
        <v>0</v>
      </c>
      <c r="K763" s="22">
        <v>692.25</v>
      </c>
      <c r="O763" s="22">
        <v>692.25</v>
      </c>
      <c r="P763" s="22">
        <v>692.25</v>
      </c>
      <c r="Q763" s="22">
        <v>692.25</v>
      </c>
      <c r="R763" s="22">
        <f>H763-O763</f>
        <v>691557.75</v>
      </c>
      <c r="S763" s="22" t="e">
        <f>#REF!-P763</f>
        <v>#REF!</v>
      </c>
      <c r="T763" s="22" t="e">
        <f>#REF!-Q763</f>
        <v>#REF!</v>
      </c>
      <c r="U763" s="18" t="str">
        <f t="shared" si="141"/>
        <v>17 Б 01 20490000</v>
      </c>
    </row>
    <row r="764" spans="1:21" s="18" customFormat="1" ht="15.6">
      <c r="A764" s="15"/>
      <c r="B764" s="143" t="s">
        <v>409</v>
      </c>
      <c r="C764" s="134" t="s">
        <v>510</v>
      </c>
      <c r="D764" s="135" t="s">
        <v>229</v>
      </c>
      <c r="E764" s="135" t="s">
        <v>14</v>
      </c>
      <c r="F764" s="135" t="s">
        <v>437</v>
      </c>
      <c r="G764" s="135" t="s">
        <v>410</v>
      </c>
      <c r="H764" s="136">
        <f>H765</f>
        <v>692250</v>
      </c>
      <c r="I764" s="105">
        <f>ROUND(K764*1000,2)</f>
        <v>692250</v>
      </c>
      <c r="J764" s="16">
        <f>H764-I764</f>
        <v>0</v>
      </c>
      <c r="K764" s="22">
        <v>692.25</v>
      </c>
      <c r="O764" s="22">
        <v>692.25</v>
      </c>
      <c r="P764" s="22">
        <v>692.25</v>
      </c>
      <c r="Q764" s="22">
        <v>692.25</v>
      </c>
      <c r="R764" s="22">
        <f>H764-O764</f>
        <v>691557.75</v>
      </c>
      <c r="S764" s="22" t="e">
        <f>#REF!-P764</f>
        <v>#REF!</v>
      </c>
      <c r="T764" s="22" t="e">
        <f>#REF!-Q764</f>
        <v>#REF!</v>
      </c>
      <c r="U764" s="18" t="str">
        <f t="shared" si="141"/>
        <v>17 Б 01 20490620</v>
      </c>
    </row>
    <row r="765" spans="1:21" s="27" customFormat="1" ht="15.6">
      <c r="A765" s="23"/>
      <c r="B765" s="137" t="s">
        <v>428</v>
      </c>
      <c r="C765" s="134" t="s">
        <v>510</v>
      </c>
      <c r="D765" s="135" t="s">
        <v>229</v>
      </c>
      <c r="E765" s="135" t="s">
        <v>14</v>
      </c>
      <c r="F765" s="135" t="s">
        <v>437</v>
      </c>
      <c r="G765" s="135" t="s">
        <v>429</v>
      </c>
      <c r="H765" s="136">
        <v>692250</v>
      </c>
      <c r="I765" s="106"/>
      <c r="J765" s="25"/>
      <c r="K765" s="24"/>
      <c r="O765" s="24"/>
      <c r="P765" s="24"/>
      <c r="Q765" s="24"/>
      <c r="R765" s="24"/>
      <c r="S765" s="24"/>
      <c r="T765" s="24"/>
    </row>
    <row r="766" spans="1:21" s="18" customFormat="1" ht="39.6">
      <c r="A766" s="15"/>
      <c r="B766" s="133" t="s">
        <v>88</v>
      </c>
      <c r="C766" s="134" t="s">
        <v>510</v>
      </c>
      <c r="D766" s="135" t="s">
        <v>229</v>
      </c>
      <c r="E766" s="135" t="s">
        <v>14</v>
      </c>
      <c r="F766" s="135" t="s">
        <v>89</v>
      </c>
      <c r="G766" s="135" t="s">
        <v>10</v>
      </c>
      <c r="H766" s="136">
        <f>H767</f>
        <v>8210650</v>
      </c>
      <c r="I766" s="105">
        <f>ROUND(K766*1000,2)</f>
        <v>8210650</v>
      </c>
      <c r="J766" s="16">
        <f>H766-I766</f>
        <v>0</v>
      </c>
      <c r="K766" s="22">
        <v>8210.65</v>
      </c>
      <c r="O766" s="22"/>
      <c r="P766" s="22"/>
      <c r="Q766" s="22"/>
      <c r="R766" s="22">
        <f>H766-O766</f>
        <v>8210650</v>
      </c>
      <c r="S766" s="22" t="e">
        <f>#REF!-P766</f>
        <v>#REF!</v>
      </c>
      <c r="T766" s="22" t="e">
        <f>#REF!-Q766</f>
        <v>#REF!</v>
      </c>
      <c r="U766" s="18" t="str">
        <f t="shared" si="141"/>
        <v>98 0 00 00000000</v>
      </c>
    </row>
    <row r="767" spans="1:21" s="18" customFormat="1" ht="15.6">
      <c r="A767" s="15"/>
      <c r="B767" s="133" t="s">
        <v>90</v>
      </c>
      <c r="C767" s="134" t="s">
        <v>510</v>
      </c>
      <c r="D767" s="135" t="s">
        <v>229</v>
      </c>
      <c r="E767" s="135" t="s">
        <v>14</v>
      </c>
      <c r="F767" s="135" t="s">
        <v>91</v>
      </c>
      <c r="G767" s="135" t="s">
        <v>10</v>
      </c>
      <c r="H767" s="136">
        <f>H768</f>
        <v>8210650</v>
      </c>
      <c r="I767" s="105">
        <f>ROUND(K767*1000,2)</f>
        <v>8210650</v>
      </c>
      <c r="J767" s="16">
        <f>H767-I767</f>
        <v>0</v>
      </c>
      <c r="K767" s="22">
        <v>8210.65</v>
      </c>
      <c r="O767" s="22"/>
      <c r="P767" s="22"/>
      <c r="Q767" s="22"/>
      <c r="R767" s="22">
        <f>H767-O767</f>
        <v>8210650</v>
      </c>
      <c r="S767" s="22" t="e">
        <f>#REF!-P767</f>
        <v>#REF!</v>
      </c>
      <c r="T767" s="22" t="e">
        <f>#REF!-Q767</f>
        <v>#REF!</v>
      </c>
      <c r="U767" s="18" t="str">
        <f t="shared" si="141"/>
        <v>98 1 00 00000000</v>
      </c>
    </row>
    <row r="768" spans="1:21" s="18" customFormat="1" ht="118.8">
      <c r="A768" s="15"/>
      <c r="B768" s="133" t="s">
        <v>540</v>
      </c>
      <c r="C768" s="134" t="s">
        <v>510</v>
      </c>
      <c r="D768" s="135" t="s">
        <v>229</v>
      </c>
      <c r="E768" s="135" t="s">
        <v>14</v>
      </c>
      <c r="F768" s="135" t="s">
        <v>541</v>
      </c>
      <c r="G768" s="135" t="s">
        <v>10</v>
      </c>
      <c r="H768" s="136">
        <f>H769+H771</f>
        <v>8210650</v>
      </c>
      <c r="I768" s="105">
        <f>ROUND(K768*1000,2)</f>
        <v>8210650</v>
      </c>
      <c r="J768" s="16">
        <f>H768-I768</f>
        <v>0</v>
      </c>
      <c r="K768" s="22">
        <v>8210.65</v>
      </c>
      <c r="O768" s="22"/>
      <c r="P768" s="22"/>
      <c r="Q768" s="22"/>
      <c r="R768" s="22">
        <f>H768-O768</f>
        <v>8210650</v>
      </c>
      <c r="S768" s="22" t="e">
        <f>#REF!-P768</f>
        <v>#REF!</v>
      </c>
      <c r="T768" s="22" t="e">
        <f>#REF!-Q768</f>
        <v>#REF!</v>
      </c>
      <c r="U768" s="18" t="str">
        <f t="shared" si="141"/>
        <v>98 1 00 21530000</v>
      </c>
    </row>
    <row r="769" spans="1:21" s="18" customFormat="1" ht="15.6">
      <c r="A769" s="15"/>
      <c r="B769" s="143" t="s">
        <v>403</v>
      </c>
      <c r="C769" s="134" t="s">
        <v>510</v>
      </c>
      <c r="D769" s="135" t="s">
        <v>229</v>
      </c>
      <c r="E769" s="135" t="s">
        <v>14</v>
      </c>
      <c r="F769" s="135" t="s">
        <v>541</v>
      </c>
      <c r="G769" s="135" t="s">
        <v>404</v>
      </c>
      <c r="H769" s="136">
        <f>H770</f>
        <v>6949730</v>
      </c>
      <c r="I769" s="105">
        <f>ROUND(K769*1000,2)</f>
        <v>6949730</v>
      </c>
      <c r="J769" s="16">
        <f>H769-I769</f>
        <v>0</v>
      </c>
      <c r="K769" s="22">
        <v>6949.73</v>
      </c>
      <c r="O769" s="22"/>
      <c r="P769" s="22"/>
      <c r="Q769" s="22"/>
      <c r="R769" s="22">
        <f>H769-O769</f>
        <v>6949730</v>
      </c>
      <c r="S769" s="22" t="e">
        <f>#REF!-P769</f>
        <v>#REF!</v>
      </c>
      <c r="T769" s="22" t="e">
        <f>#REF!-Q769</f>
        <v>#REF!</v>
      </c>
      <c r="U769" s="18" t="str">
        <f t="shared" si="141"/>
        <v>98 1 00 21530610</v>
      </c>
    </row>
    <row r="770" spans="1:21" s="27" customFormat="1" ht="15.6">
      <c r="A770" s="23"/>
      <c r="B770" s="137" t="s">
        <v>407</v>
      </c>
      <c r="C770" s="134" t="s">
        <v>510</v>
      </c>
      <c r="D770" s="135" t="s">
        <v>229</v>
      </c>
      <c r="E770" s="135" t="s">
        <v>14</v>
      </c>
      <c r="F770" s="135" t="s">
        <v>541</v>
      </c>
      <c r="G770" s="135" t="s">
        <v>408</v>
      </c>
      <c r="H770" s="136">
        <v>6949730</v>
      </c>
      <c r="I770" s="106"/>
      <c r="J770" s="25"/>
      <c r="K770" s="24"/>
      <c r="O770" s="24"/>
      <c r="P770" s="24"/>
      <c r="Q770" s="24"/>
      <c r="R770" s="24"/>
      <c r="S770" s="24"/>
      <c r="T770" s="24"/>
    </row>
    <row r="771" spans="1:21" s="18" customFormat="1" ht="15.6">
      <c r="A771" s="15"/>
      <c r="B771" s="143" t="s">
        <v>409</v>
      </c>
      <c r="C771" s="134" t="s">
        <v>510</v>
      </c>
      <c r="D771" s="135" t="s">
        <v>229</v>
      </c>
      <c r="E771" s="135" t="s">
        <v>14</v>
      </c>
      <c r="F771" s="135" t="s">
        <v>541</v>
      </c>
      <c r="G771" s="135" t="s">
        <v>410</v>
      </c>
      <c r="H771" s="136">
        <f>H772</f>
        <v>1260920</v>
      </c>
      <c r="I771" s="105">
        <f>ROUND(K771*1000,2)</f>
        <v>1260920</v>
      </c>
      <c r="J771" s="16">
        <f>H771-I771</f>
        <v>0</v>
      </c>
      <c r="K771" s="22">
        <v>1260.92</v>
      </c>
      <c r="O771" s="22"/>
      <c r="P771" s="22"/>
      <c r="Q771" s="22"/>
      <c r="R771" s="22">
        <f>H771-O771</f>
        <v>1260920</v>
      </c>
      <c r="S771" s="22" t="e">
        <f>#REF!-P771</f>
        <v>#REF!</v>
      </c>
      <c r="T771" s="22" t="e">
        <f>#REF!-Q771</f>
        <v>#REF!</v>
      </c>
      <c r="U771" s="18" t="str">
        <f t="shared" si="141"/>
        <v>98 1 00 21530620</v>
      </c>
    </row>
    <row r="772" spans="1:21" s="27" customFormat="1" ht="15.6">
      <c r="A772" s="23"/>
      <c r="B772" s="137" t="s">
        <v>428</v>
      </c>
      <c r="C772" s="134" t="s">
        <v>510</v>
      </c>
      <c r="D772" s="135" t="s">
        <v>229</v>
      </c>
      <c r="E772" s="135" t="s">
        <v>14</v>
      </c>
      <c r="F772" s="135" t="s">
        <v>541</v>
      </c>
      <c r="G772" s="135" t="s">
        <v>429</v>
      </c>
      <c r="H772" s="136">
        <v>1260920</v>
      </c>
      <c r="I772" s="106"/>
      <c r="J772" s="25"/>
      <c r="K772" s="24"/>
      <c r="O772" s="24"/>
      <c r="P772" s="24"/>
      <c r="Q772" s="24"/>
      <c r="R772" s="24"/>
      <c r="S772" s="24"/>
      <c r="T772" s="24"/>
    </row>
    <row r="773" spans="1:21" s="18" customFormat="1" ht="15.6">
      <c r="A773" s="15"/>
      <c r="B773" s="129" t="s">
        <v>464</v>
      </c>
      <c r="C773" s="130" t="s">
        <v>510</v>
      </c>
      <c r="D773" s="131" t="s">
        <v>229</v>
      </c>
      <c r="E773" s="131" t="s">
        <v>229</v>
      </c>
      <c r="F773" s="131" t="s">
        <v>9</v>
      </c>
      <c r="G773" s="131" t="s">
        <v>10</v>
      </c>
      <c r="H773" s="132">
        <f>H780+H774+H810</f>
        <v>10043200</v>
      </c>
      <c r="I773" s="104">
        <f t="shared" ref="I773:I778" si="143">ROUND(K773*1000,2)</f>
        <v>10043200</v>
      </c>
      <c r="J773" s="16">
        <f t="shared" ref="J773:J778" si="144">H773-I773</f>
        <v>0</v>
      </c>
      <c r="K773" s="20">
        <v>10043.200000000001</v>
      </c>
      <c r="O773" s="20">
        <v>10043.200000000001</v>
      </c>
      <c r="P773" s="20">
        <v>9653.2000000000007</v>
      </c>
      <c r="Q773" s="20">
        <v>9653.2000000000007</v>
      </c>
      <c r="R773" s="20">
        <f t="shared" ref="R773:R778" si="145">H773-O773</f>
        <v>10033156.800000001</v>
      </c>
      <c r="S773" s="20" t="e">
        <f>#REF!-P773</f>
        <v>#REF!</v>
      </c>
      <c r="T773" s="20" t="e">
        <f>#REF!-Q773</f>
        <v>#REF!</v>
      </c>
      <c r="U773" s="18" t="str">
        <f t="shared" si="141"/>
        <v>00 0 00 00000000</v>
      </c>
    </row>
    <row r="774" spans="1:21" s="18" customFormat="1" ht="39.6">
      <c r="A774" s="15"/>
      <c r="B774" s="137" t="s">
        <v>293</v>
      </c>
      <c r="C774" s="134" t="s">
        <v>510</v>
      </c>
      <c r="D774" s="135" t="s">
        <v>229</v>
      </c>
      <c r="E774" s="135" t="s">
        <v>229</v>
      </c>
      <c r="F774" s="135" t="s">
        <v>294</v>
      </c>
      <c r="G774" s="135" t="s">
        <v>10</v>
      </c>
      <c r="H774" s="136">
        <f t="shared" ref="H774:H777" si="146">H775</f>
        <v>187500</v>
      </c>
      <c r="I774" s="105">
        <f t="shared" si="143"/>
        <v>187500</v>
      </c>
      <c r="J774" s="16">
        <f t="shared" si="144"/>
        <v>0</v>
      </c>
      <c r="K774" s="22">
        <v>187.5</v>
      </c>
      <c r="O774" s="22">
        <v>187.5</v>
      </c>
      <c r="P774" s="22">
        <v>187.5</v>
      </c>
      <c r="Q774" s="22">
        <v>187.5</v>
      </c>
      <c r="R774" s="22">
        <f t="shared" si="145"/>
        <v>187312.5</v>
      </c>
      <c r="S774" s="22" t="e">
        <f>#REF!-P774</f>
        <v>#REF!</v>
      </c>
      <c r="T774" s="22" t="e">
        <f>#REF!-Q774</f>
        <v>#REF!</v>
      </c>
      <c r="U774" s="18" t="str">
        <f t="shared" si="141"/>
        <v>04 0 00 00000000</v>
      </c>
    </row>
    <row r="775" spans="1:21" s="18" customFormat="1" ht="26.4">
      <c r="A775" s="15"/>
      <c r="B775" s="133" t="s">
        <v>307</v>
      </c>
      <c r="C775" s="134" t="s">
        <v>510</v>
      </c>
      <c r="D775" s="135" t="s">
        <v>229</v>
      </c>
      <c r="E775" s="135" t="s">
        <v>229</v>
      </c>
      <c r="F775" s="135" t="s">
        <v>308</v>
      </c>
      <c r="G775" s="135" t="s">
        <v>10</v>
      </c>
      <c r="H775" s="136">
        <f t="shared" si="146"/>
        <v>187500</v>
      </c>
      <c r="I775" s="105">
        <f t="shared" si="143"/>
        <v>187500</v>
      </c>
      <c r="J775" s="16">
        <f t="shared" si="144"/>
        <v>0</v>
      </c>
      <c r="K775" s="22">
        <v>187.5</v>
      </c>
      <c r="O775" s="22">
        <v>187.5</v>
      </c>
      <c r="P775" s="22">
        <v>187.5</v>
      </c>
      <c r="Q775" s="22">
        <v>187.5</v>
      </c>
      <c r="R775" s="22">
        <f t="shared" si="145"/>
        <v>187312.5</v>
      </c>
      <c r="S775" s="22" t="e">
        <f>#REF!-P775</f>
        <v>#REF!</v>
      </c>
      <c r="T775" s="22" t="e">
        <f>#REF!-Q775</f>
        <v>#REF!</v>
      </c>
      <c r="U775" s="18" t="str">
        <f t="shared" si="141"/>
        <v>04 3 00 00000000</v>
      </c>
    </row>
    <row r="776" spans="1:21" s="18" customFormat="1" ht="26.4">
      <c r="A776" s="15"/>
      <c r="B776" s="149" t="s">
        <v>309</v>
      </c>
      <c r="C776" s="134" t="s">
        <v>510</v>
      </c>
      <c r="D776" s="135" t="s">
        <v>229</v>
      </c>
      <c r="E776" s="135" t="s">
        <v>229</v>
      </c>
      <c r="F776" s="135" t="s">
        <v>310</v>
      </c>
      <c r="G776" s="135" t="s">
        <v>10</v>
      </c>
      <c r="H776" s="136">
        <f t="shared" si="146"/>
        <v>187500</v>
      </c>
      <c r="I776" s="105">
        <f t="shared" si="143"/>
        <v>187500</v>
      </c>
      <c r="J776" s="16">
        <f t="shared" si="144"/>
        <v>0</v>
      </c>
      <c r="K776" s="22">
        <v>187.5</v>
      </c>
      <c r="O776" s="22">
        <v>187.5</v>
      </c>
      <c r="P776" s="22">
        <v>187.5</v>
      </c>
      <c r="Q776" s="22">
        <v>187.5</v>
      </c>
      <c r="R776" s="22">
        <f t="shared" si="145"/>
        <v>187312.5</v>
      </c>
      <c r="S776" s="22" t="e">
        <f>#REF!-P776</f>
        <v>#REF!</v>
      </c>
      <c r="T776" s="22" t="e">
        <f>#REF!-Q776</f>
        <v>#REF!</v>
      </c>
      <c r="U776" s="18" t="str">
        <f t="shared" si="141"/>
        <v>04 3 04 00000000</v>
      </c>
    </row>
    <row r="777" spans="1:21" s="18" customFormat="1" ht="26.4">
      <c r="A777" s="15"/>
      <c r="B777" s="137" t="s">
        <v>542</v>
      </c>
      <c r="C777" s="134" t="s">
        <v>510</v>
      </c>
      <c r="D777" s="135" t="s">
        <v>229</v>
      </c>
      <c r="E777" s="135" t="s">
        <v>229</v>
      </c>
      <c r="F777" s="135" t="s">
        <v>543</v>
      </c>
      <c r="G777" s="135" t="s">
        <v>10</v>
      </c>
      <c r="H777" s="136">
        <f t="shared" si="146"/>
        <v>187500</v>
      </c>
      <c r="I777" s="105">
        <f t="shared" si="143"/>
        <v>187500</v>
      </c>
      <c r="J777" s="16">
        <f t="shared" si="144"/>
        <v>0</v>
      </c>
      <c r="K777" s="22">
        <v>187.5</v>
      </c>
      <c r="O777" s="22">
        <v>187.5</v>
      </c>
      <c r="P777" s="22">
        <v>187.5</v>
      </c>
      <c r="Q777" s="22">
        <v>187.5</v>
      </c>
      <c r="R777" s="22">
        <f t="shared" si="145"/>
        <v>187312.5</v>
      </c>
      <c r="S777" s="22" t="e">
        <f>#REF!-P777</f>
        <v>#REF!</v>
      </c>
      <c r="T777" s="22" t="e">
        <f>#REF!-Q777</f>
        <v>#REF!</v>
      </c>
      <c r="U777" s="18" t="str">
        <f t="shared" si="141"/>
        <v>04 3 04 20300000</v>
      </c>
    </row>
    <row r="778" spans="1:21" s="18" customFormat="1" ht="26.4">
      <c r="A778" s="15"/>
      <c r="B778" s="133" t="s">
        <v>29</v>
      </c>
      <c r="C778" s="134" t="s">
        <v>510</v>
      </c>
      <c r="D778" s="135" t="s">
        <v>229</v>
      </c>
      <c r="E778" s="135" t="s">
        <v>229</v>
      </c>
      <c r="F778" s="135" t="s">
        <v>543</v>
      </c>
      <c r="G778" s="135" t="s">
        <v>30</v>
      </c>
      <c r="H778" s="136">
        <f>H779</f>
        <v>187500</v>
      </c>
      <c r="I778" s="105">
        <f t="shared" si="143"/>
        <v>187500</v>
      </c>
      <c r="J778" s="16">
        <f t="shared" si="144"/>
        <v>0</v>
      </c>
      <c r="K778" s="22">
        <v>187.5</v>
      </c>
      <c r="O778" s="22">
        <v>187.5</v>
      </c>
      <c r="P778" s="22">
        <v>187.5</v>
      </c>
      <c r="Q778" s="22">
        <v>187.5</v>
      </c>
      <c r="R778" s="22">
        <f t="shared" si="145"/>
        <v>187312.5</v>
      </c>
      <c r="S778" s="22" t="e">
        <f>#REF!-P778</f>
        <v>#REF!</v>
      </c>
      <c r="T778" s="22" t="e">
        <f>#REF!-Q778</f>
        <v>#REF!</v>
      </c>
      <c r="U778" s="18" t="str">
        <f t="shared" si="141"/>
        <v>04 3 04 20300240</v>
      </c>
    </row>
    <row r="779" spans="1:21" s="18" customFormat="1" ht="15.6">
      <c r="A779" s="15"/>
      <c r="B779" s="133" t="s">
        <v>31</v>
      </c>
      <c r="C779" s="134" t="s">
        <v>510</v>
      </c>
      <c r="D779" s="135" t="s">
        <v>229</v>
      </c>
      <c r="E779" s="135" t="s">
        <v>229</v>
      </c>
      <c r="F779" s="135" t="s">
        <v>543</v>
      </c>
      <c r="G779" s="135" t="s">
        <v>32</v>
      </c>
      <c r="H779" s="136">
        <v>187500</v>
      </c>
      <c r="I779" s="105"/>
      <c r="J779" s="16"/>
      <c r="K779" s="22"/>
      <c r="O779" s="22"/>
      <c r="P779" s="22"/>
      <c r="Q779" s="22"/>
      <c r="R779" s="22"/>
      <c r="S779" s="22"/>
      <c r="T779" s="22"/>
      <c r="U779" s="18" t="str">
        <f t="shared" si="141"/>
        <v>04 3 04 20300244</v>
      </c>
    </row>
    <row r="780" spans="1:21" s="18" customFormat="1" ht="15.6">
      <c r="A780" s="15"/>
      <c r="B780" s="156" t="s">
        <v>544</v>
      </c>
      <c r="C780" s="134" t="s">
        <v>510</v>
      </c>
      <c r="D780" s="135" t="s">
        <v>229</v>
      </c>
      <c r="E780" s="135" t="s">
        <v>229</v>
      </c>
      <c r="F780" s="135" t="s">
        <v>545</v>
      </c>
      <c r="G780" s="135" t="s">
        <v>10</v>
      </c>
      <c r="H780" s="136">
        <f>H781</f>
        <v>9465700</v>
      </c>
      <c r="I780" s="105">
        <f>ROUND(K780*1000,2)</f>
        <v>9465700</v>
      </c>
      <c r="J780" s="16">
        <f>H780-I780</f>
        <v>0</v>
      </c>
      <c r="K780" s="22">
        <v>9465.7000000000007</v>
      </c>
      <c r="O780" s="22">
        <v>9465.7000000000007</v>
      </c>
      <c r="P780" s="22">
        <v>9465.7000000000007</v>
      </c>
      <c r="Q780" s="22">
        <v>9465.7000000000007</v>
      </c>
      <c r="R780" s="22">
        <f>H780-O780</f>
        <v>9456234.3000000007</v>
      </c>
      <c r="S780" s="22" t="e">
        <f>#REF!-P780</f>
        <v>#REF!</v>
      </c>
      <c r="T780" s="22" t="e">
        <f>#REF!-Q780</f>
        <v>#REF!</v>
      </c>
      <c r="U780" s="18" t="str">
        <f t="shared" si="141"/>
        <v>09 0 00 00000000</v>
      </c>
    </row>
    <row r="781" spans="1:21" s="18" customFormat="1" ht="26.4">
      <c r="A781" s="15"/>
      <c r="B781" s="156" t="s">
        <v>546</v>
      </c>
      <c r="C781" s="134" t="s">
        <v>510</v>
      </c>
      <c r="D781" s="135" t="s">
        <v>229</v>
      </c>
      <c r="E781" s="135" t="s">
        <v>229</v>
      </c>
      <c r="F781" s="135" t="s">
        <v>547</v>
      </c>
      <c r="G781" s="135" t="s">
        <v>10</v>
      </c>
      <c r="H781" s="136">
        <f>H782+H786+H794+H798+H802+H806</f>
        <v>9465700</v>
      </c>
      <c r="I781" s="105">
        <f>ROUND(K781*1000,2)</f>
        <v>9465700</v>
      </c>
      <c r="J781" s="16">
        <f>H781-I781</f>
        <v>0</v>
      </c>
      <c r="K781" s="22">
        <v>9465.7000000000007</v>
      </c>
      <c r="O781" s="22">
        <v>9465.7000000000007</v>
      </c>
      <c r="P781" s="22">
        <v>9465.7000000000007</v>
      </c>
      <c r="Q781" s="22">
        <v>9465.7000000000007</v>
      </c>
      <c r="R781" s="22">
        <f>H781-O781</f>
        <v>9456234.3000000007</v>
      </c>
      <c r="S781" s="22" t="e">
        <f>#REF!-P781</f>
        <v>#REF!</v>
      </c>
      <c r="T781" s="22" t="e">
        <f>#REF!-Q781</f>
        <v>#REF!</v>
      </c>
      <c r="U781" s="18" t="str">
        <f t="shared" si="141"/>
        <v>09 Б 00 00000000</v>
      </c>
    </row>
    <row r="782" spans="1:21" s="18" customFormat="1" ht="26.4">
      <c r="A782" s="15"/>
      <c r="B782" s="137" t="s">
        <v>548</v>
      </c>
      <c r="C782" s="134" t="s">
        <v>510</v>
      </c>
      <c r="D782" s="135" t="s">
        <v>229</v>
      </c>
      <c r="E782" s="135" t="s">
        <v>229</v>
      </c>
      <c r="F782" s="135" t="s">
        <v>549</v>
      </c>
      <c r="G782" s="135" t="s">
        <v>10</v>
      </c>
      <c r="H782" s="136">
        <f t="shared" ref="H782:H783" si="147">H783</f>
        <v>779000</v>
      </c>
      <c r="I782" s="105">
        <f>ROUND(K782*1000,2)</f>
        <v>779000</v>
      </c>
      <c r="J782" s="16">
        <f>H782-I782</f>
        <v>0</v>
      </c>
      <c r="K782" s="22">
        <v>779</v>
      </c>
      <c r="O782" s="22">
        <v>779</v>
      </c>
      <c r="P782" s="22">
        <v>779</v>
      </c>
      <c r="Q782" s="22">
        <v>779</v>
      </c>
      <c r="R782" s="22">
        <f>H782-O782</f>
        <v>778221</v>
      </c>
      <c r="S782" s="22" t="e">
        <f>#REF!-P782</f>
        <v>#REF!</v>
      </c>
      <c r="T782" s="22" t="e">
        <f>#REF!-Q782</f>
        <v>#REF!</v>
      </c>
      <c r="U782" s="18" t="str">
        <f t="shared" si="141"/>
        <v>09 Б 01 00000000</v>
      </c>
    </row>
    <row r="783" spans="1:21" s="18" customFormat="1" ht="39.6">
      <c r="A783" s="15"/>
      <c r="B783" s="133" t="s">
        <v>550</v>
      </c>
      <c r="C783" s="134" t="s">
        <v>510</v>
      </c>
      <c r="D783" s="135" t="s">
        <v>229</v>
      </c>
      <c r="E783" s="135" t="s">
        <v>229</v>
      </c>
      <c r="F783" s="135" t="s">
        <v>551</v>
      </c>
      <c r="G783" s="135" t="s">
        <v>10</v>
      </c>
      <c r="H783" s="136">
        <f t="shared" si="147"/>
        <v>779000</v>
      </c>
      <c r="I783" s="105">
        <f>ROUND(K783*1000,2)</f>
        <v>779000</v>
      </c>
      <c r="J783" s="16">
        <f>H783-I783</f>
        <v>0</v>
      </c>
      <c r="K783" s="22">
        <v>779</v>
      </c>
      <c r="O783" s="22">
        <v>779</v>
      </c>
      <c r="P783" s="22">
        <v>779</v>
      </c>
      <c r="Q783" s="22">
        <v>779</v>
      </c>
      <c r="R783" s="22">
        <f>H783-O783</f>
        <v>778221</v>
      </c>
      <c r="S783" s="22" t="e">
        <f>#REF!-P783</f>
        <v>#REF!</v>
      </c>
      <c r="T783" s="22" t="e">
        <f>#REF!-Q783</f>
        <v>#REF!</v>
      </c>
      <c r="U783" s="18" t="str">
        <f t="shared" si="141"/>
        <v>09 Б 01 20460000</v>
      </c>
    </row>
    <row r="784" spans="1:21" s="18" customFormat="1" ht="15.6">
      <c r="A784" s="15"/>
      <c r="B784" s="143" t="s">
        <v>403</v>
      </c>
      <c r="C784" s="134" t="s">
        <v>510</v>
      </c>
      <c r="D784" s="135" t="s">
        <v>229</v>
      </c>
      <c r="E784" s="135" t="s">
        <v>229</v>
      </c>
      <c r="F784" s="135" t="s">
        <v>551</v>
      </c>
      <c r="G784" s="135" t="s">
        <v>404</v>
      </c>
      <c r="H784" s="136">
        <f>H785</f>
        <v>779000</v>
      </c>
      <c r="I784" s="105">
        <f>ROUND(K784*1000,2)</f>
        <v>779000</v>
      </c>
      <c r="J784" s="16">
        <f>H784-I784</f>
        <v>0</v>
      </c>
      <c r="K784" s="22">
        <v>779</v>
      </c>
      <c r="O784" s="22">
        <v>779</v>
      </c>
      <c r="P784" s="22">
        <v>779</v>
      </c>
      <c r="Q784" s="22">
        <v>779</v>
      </c>
      <c r="R784" s="22">
        <f>H784-O784</f>
        <v>778221</v>
      </c>
      <c r="S784" s="22" t="e">
        <f>#REF!-P784</f>
        <v>#REF!</v>
      </c>
      <c r="T784" s="22" t="e">
        <f>#REF!-Q784</f>
        <v>#REF!</v>
      </c>
      <c r="U784" s="18" t="str">
        <f t="shared" si="141"/>
        <v>09 Б 01 20460610</v>
      </c>
    </row>
    <row r="785" spans="1:21" s="27" customFormat="1" ht="52.8">
      <c r="A785" s="23"/>
      <c r="B785" s="137" t="s">
        <v>405</v>
      </c>
      <c r="C785" s="134" t="s">
        <v>510</v>
      </c>
      <c r="D785" s="135" t="s">
        <v>229</v>
      </c>
      <c r="E785" s="135" t="s">
        <v>229</v>
      </c>
      <c r="F785" s="135" t="s">
        <v>551</v>
      </c>
      <c r="G785" s="135" t="s">
        <v>406</v>
      </c>
      <c r="H785" s="136">
        <v>779000</v>
      </c>
      <c r="I785" s="106"/>
      <c r="J785" s="25"/>
      <c r="K785" s="24"/>
      <c r="O785" s="24"/>
      <c r="P785" s="24"/>
      <c r="Q785" s="24"/>
      <c r="R785" s="24"/>
      <c r="S785" s="24"/>
      <c r="T785" s="24"/>
    </row>
    <row r="786" spans="1:21" s="18" customFormat="1" ht="39.6">
      <c r="A786" s="15"/>
      <c r="B786" s="137" t="s">
        <v>552</v>
      </c>
      <c r="C786" s="134" t="s">
        <v>510</v>
      </c>
      <c r="D786" s="135" t="s">
        <v>229</v>
      </c>
      <c r="E786" s="135" t="s">
        <v>229</v>
      </c>
      <c r="F786" s="135" t="s">
        <v>553</v>
      </c>
      <c r="G786" s="135" t="s">
        <v>10</v>
      </c>
      <c r="H786" s="136">
        <f>H787</f>
        <v>4764500</v>
      </c>
      <c r="I786" s="105">
        <f>ROUND(K786*1000,2)</f>
        <v>4764500</v>
      </c>
      <c r="J786" s="16">
        <f>H786-I786</f>
        <v>0</v>
      </c>
      <c r="K786" s="22">
        <v>4764.5</v>
      </c>
      <c r="O786" s="22">
        <v>4764.5</v>
      </c>
      <c r="P786" s="22">
        <v>4764.5</v>
      </c>
      <c r="Q786" s="22">
        <v>4764.5</v>
      </c>
      <c r="R786" s="22">
        <f>H786-O786</f>
        <v>4759735.5</v>
      </c>
      <c r="S786" s="22" t="e">
        <f>#REF!-P786</f>
        <v>#REF!</v>
      </c>
      <c r="T786" s="22" t="e">
        <f>#REF!-Q786</f>
        <v>#REF!</v>
      </c>
      <c r="U786" s="18" t="str">
        <f t="shared" si="141"/>
        <v>09 Б 02 00000000</v>
      </c>
    </row>
    <row r="787" spans="1:21" s="18" customFormat="1" ht="39.6">
      <c r="A787" s="15"/>
      <c r="B787" s="133" t="s">
        <v>550</v>
      </c>
      <c r="C787" s="134" t="s">
        <v>510</v>
      </c>
      <c r="D787" s="135" t="s">
        <v>229</v>
      </c>
      <c r="E787" s="135" t="s">
        <v>229</v>
      </c>
      <c r="F787" s="135" t="s">
        <v>554</v>
      </c>
      <c r="G787" s="135" t="s">
        <v>10</v>
      </c>
      <c r="H787" s="136">
        <f>H788+H792+H791+H790</f>
        <v>4764500</v>
      </c>
      <c r="I787" s="105">
        <f>ROUND(K787*1000,2)</f>
        <v>4764500</v>
      </c>
      <c r="J787" s="16">
        <f>H787-I787</f>
        <v>0</v>
      </c>
      <c r="K787" s="22">
        <v>4764.5</v>
      </c>
      <c r="O787" s="22">
        <v>4764.5</v>
      </c>
      <c r="P787" s="22">
        <v>4764.5</v>
      </c>
      <c r="Q787" s="22">
        <v>4764.5</v>
      </c>
      <c r="R787" s="22">
        <f>H787-O787</f>
        <v>4759735.5</v>
      </c>
      <c r="S787" s="22" t="e">
        <f>#REF!-P787</f>
        <v>#REF!</v>
      </c>
      <c r="T787" s="22" t="e">
        <f>#REF!-Q787</f>
        <v>#REF!</v>
      </c>
      <c r="U787" s="18" t="str">
        <f t="shared" si="141"/>
        <v>09 Б 02 20460000</v>
      </c>
    </row>
    <row r="788" spans="1:21" s="18" customFormat="1" ht="26.4">
      <c r="A788" s="15"/>
      <c r="B788" s="133" t="s">
        <v>29</v>
      </c>
      <c r="C788" s="134" t="s">
        <v>510</v>
      </c>
      <c r="D788" s="135" t="s">
        <v>229</v>
      </c>
      <c r="E788" s="135" t="s">
        <v>229</v>
      </c>
      <c r="F788" s="135" t="s">
        <v>554</v>
      </c>
      <c r="G788" s="135" t="s">
        <v>30</v>
      </c>
      <c r="H788" s="136">
        <f>H789</f>
        <v>549500</v>
      </c>
      <c r="I788" s="105">
        <f>ROUND(K788*1000,2)</f>
        <v>549500</v>
      </c>
      <c r="J788" s="16">
        <f>H788-I788</f>
        <v>0</v>
      </c>
      <c r="K788" s="22">
        <v>549.5</v>
      </c>
      <c r="O788" s="22">
        <v>549.5</v>
      </c>
      <c r="P788" s="22">
        <v>549.5</v>
      </c>
      <c r="Q788" s="22">
        <v>549.5</v>
      </c>
      <c r="R788" s="22">
        <f>H788-O788</f>
        <v>548950.5</v>
      </c>
      <c r="S788" s="22" t="e">
        <f>#REF!-P788</f>
        <v>#REF!</v>
      </c>
      <c r="T788" s="22" t="e">
        <f>#REF!-Q788</f>
        <v>#REF!</v>
      </c>
      <c r="U788" s="18" t="str">
        <f t="shared" si="141"/>
        <v>09 Б 02 20460240</v>
      </c>
    </row>
    <row r="789" spans="1:21" s="18" customFormat="1" ht="15.6">
      <c r="A789" s="15"/>
      <c r="B789" s="133" t="s">
        <v>31</v>
      </c>
      <c r="C789" s="134" t="s">
        <v>510</v>
      </c>
      <c r="D789" s="135" t="s">
        <v>229</v>
      </c>
      <c r="E789" s="135" t="s">
        <v>229</v>
      </c>
      <c r="F789" s="135" t="s">
        <v>554</v>
      </c>
      <c r="G789" s="135" t="s">
        <v>32</v>
      </c>
      <c r="H789" s="136">
        <v>549500</v>
      </c>
      <c r="I789" s="105"/>
      <c r="J789" s="16"/>
      <c r="K789" s="22"/>
      <c r="O789" s="22"/>
      <c r="P789" s="22"/>
      <c r="Q789" s="22"/>
      <c r="R789" s="22"/>
      <c r="S789" s="22"/>
      <c r="T789" s="22"/>
      <c r="U789" s="18" t="str">
        <f t="shared" si="141"/>
        <v>09 Б 02 20460244</v>
      </c>
    </row>
    <row r="790" spans="1:21" s="18" customFormat="1" ht="15.6">
      <c r="A790" s="15"/>
      <c r="B790" s="133" t="s">
        <v>555</v>
      </c>
      <c r="C790" s="134" t="s">
        <v>510</v>
      </c>
      <c r="D790" s="135" t="s">
        <v>229</v>
      </c>
      <c r="E790" s="135" t="s">
        <v>229</v>
      </c>
      <c r="F790" s="135" t="s">
        <v>554</v>
      </c>
      <c r="G790" s="135" t="s">
        <v>556</v>
      </c>
      <c r="H790" s="136">
        <f>ROUND(K790*1000,2)</f>
        <v>2835000</v>
      </c>
      <c r="I790" s="105">
        <f>ROUND(K790*1000,2)</f>
        <v>2835000</v>
      </c>
      <c r="J790" s="16">
        <f>H790-I790</f>
        <v>0</v>
      </c>
      <c r="K790" s="22">
        <v>2835</v>
      </c>
      <c r="O790" s="22">
        <v>2835</v>
      </c>
      <c r="P790" s="22">
        <v>2835</v>
      </c>
      <c r="Q790" s="22">
        <v>2835</v>
      </c>
      <c r="R790" s="22">
        <f>H790-O790</f>
        <v>2832165</v>
      </c>
      <c r="S790" s="22" t="e">
        <f>#REF!-P790</f>
        <v>#REF!</v>
      </c>
      <c r="T790" s="22" t="e">
        <f>#REF!-Q790</f>
        <v>#REF!</v>
      </c>
      <c r="U790" s="18" t="str">
        <f t="shared" si="141"/>
        <v>09 Б 02 20460340</v>
      </c>
    </row>
    <row r="791" spans="1:21" s="18" customFormat="1" ht="15.6">
      <c r="A791" s="15"/>
      <c r="B791" s="133" t="s">
        <v>164</v>
      </c>
      <c r="C791" s="134" t="s">
        <v>510</v>
      </c>
      <c r="D791" s="135" t="s">
        <v>229</v>
      </c>
      <c r="E791" s="135" t="s">
        <v>229</v>
      </c>
      <c r="F791" s="135" t="s">
        <v>554</v>
      </c>
      <c r="G791" s="135" t="s">
        <v>165</v>
      </c>
      <c r="H791" s="136">
        <f>ROUND(K791*1000,2)</f>
        <v>250000</v>
      </c>
      <c r="I791" s="105">
        <f>ROUND(K791*1000,2)</f>
        <v>250000</v>
      </c>
      <c r="J791" s="16">
        <f>H791-I791</f>
        <v>0</v>
      </c>
      <c r="K791" s="22">
        <v>250</v>
      </c>
      <c r="O791" s="22">
        <v>250</v>
      </c>
      <c r="P791" s="22">
        <v>250</v>
      </c>
      <c r="Q791" s="22">
        <v>250</v>
      </c>
      <c r="R791" s="22">
        <f>H791-O791</f>
        <v>249750</v>
      </c>
      <c r="S791" s="22" t="e">
        <f>#REF!-P791</f>
        <v>#REF!</v>
      </c>
      <c r="T791" s="22" t="e">
        <f>#REF!-Q791</f>
        <v>#REF!</v>
      </c>
      <c r="U791" s="18" t="str">
        <f t="shared" si="141"/>
        <v>09 Б 02 20460350</v>
      </c>
    </row>
    <row r="792" spans="1:21" s="18" customFormat="1" ht="15.6">
      <c r="A792" s="15"/>
      <c r="B792" s="143" t="s">
        <v>403</v>
      </c>
      <c r="C792" s="134" t="s">
        <v>510</v>
      </c>
      <c r="D792" s="135" t="s">
        <v>229</v>
      </c>
      <c r="E792" s="135" t="s">
        <v>229</v>
      </c>
      <c r="F792" s="135" t="s">
        <v>554</v>
      </c>
      <c r="G792" s="135" t="s">
        <v>404</v>
      </c>
      <c r="H792" s="136">
        <f>H793</f>
        <v>1130000</v>
      </c>
      <c r="I792" s="105">
        <f>ROUND(K792*1000,2)</f>
        <v>1130000</v>
      </c>
      <c r="J792" s="16">
        <f>H792-I792</f>
        <v>0</v>
      </c>
      <c r="K792" s="22">
        <v>1130</v>
      </c>
      <c r="O792" s="22">
        <v>1130</v>
      </c>
      <c r="P792" s="22">
        <v>1130</v>
      </c>
      <c r="Q792" s="22">
        <v>1130</v>
      </c>
      <c r="R792" s="22">
        <f>H792-O792</f>
        <v>1128870</v>
      </c>
      <c r="S792" s="22" t="e">
        <f>#REF!-P792</f>
        <v>#REF!</v>
      </c>
      <c r="T792" s="22" t="e">
        <f>#REF!-Q792</f>
        <v>#REF!</v>
      </c>
      <c r="U792" s="18" t="str">
        <f t="shared" si="141"/>
        <v>09 Б 02 20460610</v>
      </c>
    </row>
    <row r="793" spans="1:21" s="27" customFormat="1" ht="52.8">
      <c r="A793" s="23"/>
      <c r="B793" s="137" t="s">
        <v>405</v>
      </c>
      <c r="C793" s="134" t="s">
        <v>510</v>
      </c>
      <c r="D793" s="135" t="s">
        <v>229</v>
      </c>
      <c r="E793" s="135" t="s">
        <v>229</v>
      </c>
      <c r="F793" s="135" t="s">
        <v>554</v>
      </c>
      <c r="G793" s="135" t="s">
        <v>406</v>
      </c>
      <c r="H793" s="136">
        <v>1130000</v>
      </c>
      <c r="I793" s="106"/>
      <c r="J793" s="25"/>
      <c r="K793" s="24"/>
      <c r="O793" s="24"/>
      <c r="P793" s="24"/>
      <c r="Q793" s="24"/>
      <c r="R793" s="24"/>
      <c r="S793" s="24"/>
      <c r="T793" s="24"/>
    </row>
    <row r="794" spans="1:21" s="18" customFormat="1" ht="26.4">
      <c r="A794" s="15"/>
      <c r="B794" s="137" t="s">
        <v>557</v>
      </c>
      <c r="C794" s="134" t="s">
        <v>510</v>
      </c>
      <c r="D794" s="135" t="s">
        <v>229</v>
      </c>
      <c r="E794" s="135" t="s">
        <v>229</v>
      </c>
      <c r="F794" s="135" t="s">
        <v>558</v>
      </c>
      <c r="G794" s="135" t="s">
        <v>10</v>
      </c>
      <c r="H794" s="136">
        <f t="shared" ref="H794:H795" si="148">H795</f>
        <v>180000</v>
      </c>
      <c r="I794" s="105">
        <f>ROUND(K794*1000,2)</f>
        <v>180000</v>
      </c>
      <c r="J794" s="16">
        <f>H794-I794</f>
        <v>0</v>
      </c>
      <c r="K794" s="22">
        <v>180</v>
      </c>
      <c r="O794" s="22">
        <v>180</v>
      </c>
      <c r="P794" s="22">
        <v>180</v>
      </c>
      <c r="Q794" s="22">
        <v>180</v>
      </c>
      <c r="R794" s="22">
        <f>H794-O794</f>
        <v>179820</v>
      </c>
      <c r="S794" s="22" t="e">
        <f>#REF!-P794</f>
        <v>#REF!</v>
      </c>
      <c r="T794" s="22" t="e">
        <f>#REF!-Q794</f>
        <v>#REF!</v>
      </c>
      <c r="U794" s="18" t="str">
        <f t="shared" si="141"/>
        <v>09 Б 03 00000000</v>
      </c>
    </row>
    <row r="795" spans="1:21" s="18" customFormat="1" ht="39.6">
      <c r="A795" s="15"/>
      <c r="B795" s="133" t="s">
        <v>550</v>
      </c>
      <c r="C795" s="134" t="s">
        <v>510</v>
      </c>
      <c r="D795" s="135" t="s">
        <v>229</v>
      </c>
      <c r="E795" s="135" t="s">
        <v>229</v>
      </c>
      <c r="F795" s="135" t="s">
        <v>559</v>
      </c>
      <c r="G795" s="135" t="s">
        <v>10</v>
      </c>
      <c r="H795" s="136">
        <f t="shared" si="148"/>
        <v>180000</v>
      </c>
      <c r="I795" s="105">
        <f>ROUND(K795*1000,2)</f>
        <v>180000</v>
      </c>
      <c r="J795" s="16">
        <f>H795-I795</f>
        <v>0</v>
      </c>
      <c r="K795" s="22">
        <v>180</v>
      </c>
      <c r="O795" s="22">
        <v>180</v>
      </c>
      <c r="P795" s="22">
        <v>180</v>
      </c>
      <c r="Q795" s="22">
        <v>180</v>
      </c>
      <c r="R795" s="22">
        <f>H795-O795</f>
        <v>179820</v>
      </c>
      <c r="S795" s="22" t="e">
        <f>#REF!-P795</f>
        <v>#REF!</v>
      </c>
      <c r="T795" s="22" t="e">
        <f>#REF!-Q795</f>
        <v>#REF!</v>
      </c>
      <c r="U795" s="18" t="str">
        <f t="shared" si="141"/>
        <v>09 Б 03 20460000</v>
      </c>
    </row>
    <row r="796" spans="1:21" s="18" customFormat="1" ht="15.6">
      <c r="A796" s="15"/>
      <c r="B796" s="143" t="s">
        <v>403</v>
      </c>
      <c r="C796" s="134" t="s">
        <v>510</v>
      </c>
      <c r="D796" s="135" t="s">
        <v>229</v>
      </c>
      <c r="E796" s="135" t="s">
        <v>229</v>
      </c>
      <c r="F796" s="135" t="s">
        <v>559</v>
      </c>
      <c r="G796" s="135" t="s">
        <v>404</v>
      </c>
      <c r="H796" s="136">
        <f>H797</f>
        <v>180000</v>
      </c>
      <c r="I796" s="105">
        <f>ROUND(K796*1000,2)</f>
        <v>180000</v>
      </c>
      <c r="J796" s="16">
        <f>H796-I796</f>
        <v>0</v>
      </c>
      <c r="K796" s="22">
        <v>180</v>
      </c>
      <c r="O796" s="22">
        <v>180</v>
      </c>
      <c r="P796" s="22">
        <v>180</v>
      </c>
      <c r="Q796" s="22">
        <v>180</v>
      </c>
      <c r="R796" s="22">
        <f>H796-O796</f>
        <v>179820</v>
      </c>
      <c r="S796" s="22" t="e">
        <f>#REF!-P796</f>
        <v>#REF!</v>
      </c>
      <c r="T796" s="22" t="e">
        <f>#REF!-Q796</f>
        <v>#REF!</v>
      </c>
      <c r="U796" s="18" t="str">
        <f t="shared" si="141"/>
        <v>09 Б 03 20460610</v>
      </c>
    </row>
    <row r="797" spans="1:21" s="27" customFormat="1" ht="52.8">
      <c r="A797" s="23"/>
      <c r="B797" s="137" t="s">
        <v>405</v>
      </c>
      <c r="C797" s="134" t="s">
        <v>510</v>
      </c>
      <c r="D797" s="135" t="s">
        <v>229</v>
      </c>
      <c r="E797" s="135" t="s">
        <v>229</v>
      </c>
      <c r="F797" s="135" t="s">
        <v>559</v>
      </c>
      <c r="G797" s="135" t="s">
        <v>406</v>
      </c>
      <c r="H797" s="136">
        <v>180000</v>
      </c>
      <c r="I797" s="106"/>
      <c r="J797" s="25"/>
      <c r="K797" s="24"/>
      <c r="O797" s="24"/>
      <c r="P797" s="24"/>
      <c r="Q797" s="24"/>
      <c r="R797" s="24"/>
      <c r="S797" s="24"/>
      <c r="T797" s="24"/>
    </row>
    <row r="798" spans="1:21" s="18" customFormat="1" ht="39.6">
      <c r="A798" s="15"/>
      <c r="B798" s="137" t="s">
        <v>560</v>
      </c>
      <c r="C798" s="134" t="s">
        <v>510</v>
      </c>
      <c r="D798" s="135" t="s">
        <v>229</v>
      </c>
      <c r="E798" s="135" t="s">
        <v>229</v>
      </c>
      <c r="F798" s="135" t="s">
        <v>561</v>
      </c>
      <c r="G798" s="135" t="s">
        <v>10</v>
      </c>
      <c r="H798" s="136">
        <f t="shared" ref="H798:H799" si="149">H799</f>
        <v>310000</v>
      </c>
      <c r="I798" s="105">
        <f>ROUND(K798*1000,2)</f>
        <v>310000</v>
      </c>
      <c r="J798" s="16">
        <f>H798-I798</f>
        <v>0</v>
      </c>
      <c r="K798" s="22">
        <v>310</v>
      </c>
      <c r="O798" s="22">
        <v>310</v>
      </c>
      <c r="P798" s="22">
        <v>310</v>
      </c>
      <c r="Q798" s="22">
        <v>310</v>
      </c>
      <c r="R798" s="22">
        <f>H798-O798</f>
        <v>309690</v>
      </c>
      <c r="S798" s="22" t="e">
        <f>#REF!-P798</f>
        <v>#REF!</v>
      </c>
      <c r="T798" s="22" t="e">
        <f>#REF!-Q798</f>
        <v>#REF!</v>
      </c>
      <c r="U798" s="18" t="str">
        <f t="shared" si="141"/>
        <v>09 Б 04 00000000</v>
      </c>
    </row>
    <row r="799" spans="1:21" s="18" customFormat="1" ht="39.6">
      <c r="A799" s="15"/>
      <c r="B799" s="133" t="s">
        <v>550</v>
      </c>
      <c r="C799" s="134" t="s">
        <v>510</v>
      </c>
      <c r="D799" s="135" t="s">
        <v>229</v>
      </c>
      <c r="E799" s="135" t="s">
        <v>229</v>
      </c>
      <c r="F799" s="135" t="s">
        <v>562</v>
      </c>
      <c r="G799" s="135" t="s">
        <v>10</v>
      </c>
      <c r="H799" s="136">
        <f t="shared" si="149"/>
        <v>310000</v>
      </c>
      <c r="I799" s="105">
        <f>ROUND(K799*1000,2)</f>
        <v>310000</v>
      </c>
      <c r="J799" s="16">
        <f>H799-I799</f>
        <v>0</v>
      </c>
      <c r="K799" s="22">
        <v>310</v>
      </c>
      <c r="O799" s="22">
        <v>310</v>
      </c>
      <c r="P799" s="22">
        <v>310</v>
      </c>
      <c r="Q799" s="22">
        <v>310</v>
      </c>
      <c r="R799" s="22">
        <f>H799-O799</f>
        <v>309690</v>
      </c>
      <c r="S799" s="22" t="e">
        <f>#REF!-P799</f>
        <v>#REF!</v>
      </c>
      <c r="T799" s="22" t="e">
        <f>#REF!-Q799</f>
        <v>#REF!</v>
      </c>
      <c r="U799" s="18" t="str">
        <f t="shared" si="141"/>
        <v>09 Б 04 20460000</v>
      </c>
    </row>
    <row r="800" spans="1:21" s="18" customFormat="1" ht="15.6">
      <c r="A800" s="15"/>
      <c r="B800" s="143" t="s">
        <v>403</v>
      </c>
      <c r="C800" s="134" t="s">
        <v>510</v>
      </c>
      <c r="D800" s="135" t="s">
        <v>229</v>
      </c>
      <c r="E800" s="135" t="s">
        <v>229</v>
      </c>
      <c r="F800" s="135" t="s">
        <v>562</v>
      </c>
      <c r="G800" s="135" t="s">
        <v>404</v>
      </c>
      <c r="H800" s="136">
        <f>H801</f>
        <v>310000</v>
      </c>
      <c r="I800" s="105">
        <f>ROUND(K800*1000,2)</f>
        <v>310000</v>
      </c>
      <c r="J800" s="16">
        <f>H800-I800</f>
        <v>0</v>
      </c>
      <c r="K800" s="22">
        <v>310</v>
      </c>
      <c r="O800" s="22">
        <v>310</v>
      </c>
      <c r="P800" s="22">
        <v>310</v>
      </c>
      <c r="Q800" s="22">
        <v>310</v>
      </c>
      <c r="R800" s="22">
        <f>H800-O800</f>
        <v>309690</v>
      </c>
      <c r="S800" s="22" t="e">
        <f>#REF!-P800</f>
        <v>#REF!</v>
      </c>
      <c r="T800" s="22" t="e">
        <f>#REF!-Q800</f>
        <v>#REF!</v>
      </c>
      <c r="U800" s="18" t="str">
        <f t="shared" si="141"/>
        <v>09 Б 04 20460610</v>
      </c>
    </row>
    <row r="801" spans="1:21" s="27" customFormat="1" ht="52.8">
      <c r="A801" s="23"/>
      <c r="B801" s="137" t="s">
        <v>405</v>
      </c>
      <c r="C801" s="134" t="s">
        <v>510</v>
      </c>
      <c r="D801" s="135" t="s">
        <v>229</v>
      </c>
      <c r="E801" s="135" t="s">
        <v>229</v>
      </c>
      <c r="F801" s="135" t="s">
        <v>562</v>
      </c>
      <c r="G801" s="135" t="s">
        <v>406</v>
      </c>
      <c r="H801" s="136">
        <v>310000</v>
      </c>
      <c r="I801" s="106"/>
      <c r="J801" s="25"/>
      <c r="K801" s="24"/>
      <c r="O801" s="24"/>
      <c r="P801" s="24"/>
      <c r="Q801" s="24"/>
      <c r="R801" s="24"/>
      <c r="S801" s="24"/>
      <c r="T801" s="24"/>
    </row>
    <row r="802" spans="1:21" s="18" customFormat="1" ht="39.6">
      <c r="A802" s="15"/>
      <c r="B802" s="137" t="s">
        <v>563</v>
      </c>
      <c r="C802" s="134" t="s">
        <v>510</v>
      </c>
      <c r="D802" s="135" t="s">
        <v>229</v>
      </c>
      <c r="E802" s="135" t="s">
        <v>229</v>
      </c>
      <c r="F802" s="135" t="s">
        <v>564</v>
      </c>
      <c r="G802" s="135" t="s">
        <v>10</v>
      </c>
      <c r="H802" s="136">
        <f t="shared" ref="H802:H803" si="150">H803</f>
        <v>25540</v>
      </c>
      <c r="I802" s="105">
        <f>ROUND(K802*1000,2)</f>
        <v>25540</v>
      </c>
      <c r="J802" s="16">
        <f>H802-I802</f>
        <v>0</v>
      </c>
      <c r="K802" s="22">
        <v>25.54</v>
      </c>
      <c r="O802" s="22">
        <v>25.54</v>
      </c>
      <c r="P802" s="22">
        <v>25.54</v>
      </c>
      <c r="Q802" s="22">
        <v>25.54</v>
      </c>
      <c r="R802" s="22">
        <f>H802-O802</f>
        <v>25514.46</v>
      </c>
      <c r="S802" s="22" t="e">
        <f>#REF!-P802</f>
        <v>#REF!</v>
      </c>
      <c r="T802" s="22" t="e">
        <f>#REF!-Q802</f>
        <v>#REF!</v>
      </c>
      <c r="U802" s="18" t="str">
        <f t="shared" si="141"/>
        <v>09 Б 05 00000000</v>
      </c>
    </row>
    <row r="803" spans="1:21" s="18" customFormat="1" ht="39.6">
      <c r="A803" s="15"/>
      <c r="B803" s="133" t="s">
        <v>550</v>
      </c>
      <c r="C803" s="134" t="s">
        <v>510</v>
      </c>
      <c r="D803" s="135" t="s">
        <v>229</v>
      </c>
      <c r="E803" s="135" t="s">
        <v>229</v>
      </c>
      <c r="F803" s="135" t="s">
        <v>565</v>
      </c>
      <c r="G803" s="135" t="s">
        <v>10</v>
      </c>
      <c r="H803" s="136">
        <f t="shared" si="150"/>
        <v>25540</v>
      </c>
      <c r="I803" s="105">
        <f>ROUND(K803*1000,2)</f>
        <v>25540</v>
      </c>
      <c r="J803" s="16">
        <f>H803-I803</f>
        <v>0</v>
      </c>
      <c r="K803" s="22">
        <v>25.54</v>
      </c>
      <c r="O803" s="22">
        <v>25.54</v>
      </c>
      <c r="P803" s="22">
        <v>25.54</v>
      </c>
      <c r="Q803" s="22">
        <v>25.54</v>
      </c>
      <c r="R803" s="22">
        <f>H803-O803</f>
        <v>25514.46</v>
      </c>
      <c r="S803" s="22" t="e">
        <f>#REF!-P803</f>
        <v>#REF!</v>
      </c>
      <c r="T803" s="22" t="e">
        <f>#REF!-Q803</f>
        <v>#REF!</v>
      </c>
      <c r="U803" s="18" t="str">
        <f t="shared" si="141"/>
        <v>09 Б 05 20460000</v>
      </c>
    </row>
    <row r="804" spans="1:21" s="18" customFormat="1" ht="15.6">
      <c r="A804" s="15"/>
      <c r="B804" s="143" t="s">
        <v>403</v>
      </c>
      <c r="C804" s="134" t="s">
        <v>510</v>
      </c>
      <c r="D804" s="135" t="s">
        <v>229</v>
      </c>
      <c r="E804" s="135" t="s">
        <v>229</v>
      </c>
      <c r="F804" s="135" t="s">
        <v>565</v>
      </c>
      <c r="G804" s="135" t="s">
        <v>404</v>
      </c>
      <c r="H804" s="136">
        <f>H805</f>
        <v>25540</v>
      </c>
      <c r="I804" s="105">
        <f>ROUND(K804*1000,2)</f>
        <v>25540</v>
      </c>
      <c r="J804" s="16">
        <f>H804-I804</f>
        <v>0</v>
      </c>
      <c r="K804" s="22">
        <v>25.54</v>
      </c>
      <c r="O804" s="22">
        <v>25.54</v>
      </c>
      <c r="P804" s="22">
        <v>25.54</v>
      </c>
      <c r="Q804" s="22">
        <v>25.54</v>
      </c>
      <c r="R804" s="22">
        <f>H804-O804</f>
        <v>25514.46</v>
      </c>
      <c r="S804" s="22" t="e">
        <f>#REF!-P804</f>
        <v>#REF!</v>
      </c>
      <c r="T804" s="22" t="e">
        <f>#REF!-Q804</f>
        <v>#REF!</v>
      </c>
      <c r="U804" s="18" t="str">
        <f t="shared" si="141"/>
        <v>09 Б 05 20460610</v>
      </c>
    </row>
    <row r="805" spans="1:21" s="27" customFormat="1" ht="52.8">
      <c r="A805" s="23"/>
      <c r="B805" s="137" t="s">
        <v>405</v>
      </c>
      <c r="C805" s="134" t="s">
        <v>510</v>
      </c>
      <c r="D805" s="135" t="s">
        <v>229</v>
      </c>
      <c r="E805" s="135" t="s">
        <v>229</v>
      </c>
      <c r="F805" s="135" t="s">
        <v>565</v>
      </c>
      <c r="G805" s="135" t="s">
        <v>406</v>
      </c>
      <c r="H805" s="136">
        <v>25540</v>
      </c>
      <c r="I805" s="106"/>
      <c r="J805" s="25"/>
      <c r="K805" s="24"/>
      <c r="O805" s="24"/>
      <c r="P805" s="24"/>
      <c r="Q805" s="24"/>
      <c r="R805" s="24"/>
      <c r="S805" s="24"/>
      <c r="T805" s="24"/>
    </row>
    <row r="806" spans="1:21" s="18" customFormat="1" ht="26.4">
      <c r="A806" s="15"/>
      <c r="B806" s="137" t="s">
        <v>566</v>
      </c>
      <c r="C806" s="134" t="s">
        <v>510</v>
      </c>
      <c r="D806" s="135" t="s">
        <v>229</v>
      </c>
      <c r="E806" s="135" t="s">
        <v>229</v>
      </c>
      <c r="F806" s="135" t="s">
        <v>567</v>
      </c>
      <c r="G806" s="135" t="s">
        <v>10</v>
      </c>
      <c r="H806" s="136">
        <f t="shared" ref="H806:H807" si="151">H807</f>
        <v>3406660</v>
      </c>
      <c r="I806" s="105">
        <f>ROUND(K806*1000,2)</f>
        <v>3406660</v>
      </c>
      <c r="J806" s="16">
        <f>H806-I806</f>
        <v>0</v>
      </c>
      <c r="K806" s="22">
        <v>3406.66</v>
      </c>
      <c r="O806" s="22">
        <v>3406.66</v>
      </c>
      <c r="P806" s="22">
        <v>3406.66</v>
      </c>
      <c r="Q806" s="22">
        <v>3406.66</v>
      </c>
      <c r="R806" s="22">
        <f>H806-O806</f>
        <v>3403253.34</v>
      </c>
      <c r="S806" s="22" t="e">
        <f>#REF!-P806</f>
        <v>#REF!</v>
      </c>
      <c r="T806" s="22" t="e">
        <f>#REF!-Q806</f>
        <v>#REF!</v>
      </c>
      <c r="U806" s="18" t="str">
        <f t="shared" si="141"/>
        <v>09 Б 06 00000000</v>
      </c>
    </row>
    <row r="807" spans="1:21" s="18" customFormat="1" ht="26.4">
      <c r="A807" s="15"/>
      <c r="B807" s="137" t="s">
        <v>137</v>
      </c>
      <c r="C807" s="134" t="s">
        <v>510</v>
      </c>
      <c r="D807" s="135" t="s">
        <v>229</v>
      </c>
      <c r="E807" s="135" t="s">
        <v>229</v>
      </c>
      <c r="F807" s="135" t="s">
        <v>568</v>
      </c>
      <c r="G807" s="135" t="s">
        <v>10</v>
      </c>
      <c r="H807" s="136">
        <f t="shared" si="151"/>
        <v>3406660</v>
      </c>
      <c r="I807" s="105">
        <f>ROUND(K807*1000,2)</f>
        <v>3406660</v>
      </c>
      <c r="J807" s="16">
        <f>H807-I807</f>
        <v>0</v>
      </c>
      <c r="K807" s="22">
        <v>3406.66</v>
      </c>
      <c r="O807" s="22">
        <v>3406.66</v>
      </c>
      <c r="P807" s="22">
        <v>3406.66</v>
      </c>
      <c r="Q807" s="22">
        <v>3406.66</v>
      </c>
      <c r="R807" s="22">
        <f>H807-O807</f>
        <v>3403253.34</v>
      </c>
      <c r="S807" s="22" t="e">
        <f>#REF!-P807</f>
        <v>#REF!</v>
      </c>
      <c r="T807" s="22" t="e">
        <f>#REF!-Q807</f>
        <v>#REF!</v>
      </c>
      <c r="U807" s="18" t="str">
        <f t="shared" si="141"/>
        <v>09 Б 06 11010000</v>
      </c>
    </row>
    <row r="808" spans="1:21" s="18" customFormat="1" ht="15.6">
      <c r="A808" s="15"/>
      <c r="B808" s="143" t="s">
        <v>403</v>
      </c>
      <c r="C808" s="134" t="s">
        <v>510</v>
      </c>
      <c r="D808" s="135" t="s">
        <v>229</v>
      </c>
      <c r="E808" s="135" t="s">
        <v>229</v>
      </c>
      <c r="F808" s="135" t="s">
        <v>568</v>
      </c>
      <c r="G808" s="135" t="s">
        <v>404</v>
      </c>
      <c r="H808" s="136">
        <f>H809</f>
        <v>3406660</v>
      </c>
      <c r="I808" s="105">
        <f>ROUND(K808*1000,2)</f>
        <v>3406660</v>
      </c>
      <c r="J808" s="16">
        <f>H808-I808</f>
        <v>0</v>
      </c>
      <c r="K808" s="22">
        <v>3406.66</v>
      </c>
      <c r="O808" s="22">
        <v>3406.66</v>
      </c>
      <c r="P808" s="22">
        <v>3406.66</v>
      </c>
      <c r="Q808" s="22">
        <v>3406.66</v>
      </c>
      <c r="R808" s="22">
        <f>H808-O808</f>
        <v>3403253.34</v>
      </c>
      <c r="S808" s="22" t="e">
        <f>#REF!-P808</f>
        <v>#REF!</v>
      </c>
      <c r="T808" s="22" t="e">
        <f>#REF!-Q808</f>
        <v>#REF!</v>
      </c>
      <c r="U808" s="18" t="str">
        <f t="shared" si="141"/>
        <v>09 Б 06 11010610</v>
      </c>
    </row>
    <row r="809" spans="1:21" s="27" customFormat="1" ht="52.8">
      <c r="A809" s="23"/>
      <c r="B809" s="137" t="s">
        <v>405</v>
      </c>
      <c r="C809" s="134" t="s">
        <v>510</v>
      </c>
      <c r="D809" s="135" t="s">
        <v>229</v>
      </c>
      <c r="E809" s="135" t="s">
        <v>229</v>
      </c>
      <c r="F809" s="135" t="s">
        <v>568</v>
      </c>
      <c r="G809" s="135" t="s">
        <v>406</v>
      </c>
      <c r="H809" s="136">
        <v>3406660</v>
      </c>
      <c r="I809" s="106"/>
      <c r="J809" s="25"/>
      <c r="K809" s="24"/>
      <c r="O809" s="24"/>
      <c r="P809" s="24"/>
      <c r="Q809" s="24"/>
      <c r="R809" s="24"/>
      <c r="S809" s="24"/>
      <c r="T809" s="24"/>
    </row>
    <row r="810" spans="1:21" s="17" customFormat="1" ht="39.6">
      <c r="A810" s="15"/>
      <c r="B810" s="137" t="s">
        <v>147</v>
      </c>
      <c r="C810" s="134" t="s">
        <v>510</v>
      </c>
      <c r="D810" s="135" t="s">
        <v>229</v>
      </c>
      <c r="E810" s="135" t="s">
        <v>229</v>
      </c>
      <c r="F810" s="140" t="s">
        <v>148</v>
      </c>
      <c r="G810" s="140" t="s">
        <v>10</v>
      </c>
      <c r="H810" s="145">
        <f>H811</f>
        <v>390000</v>
      </c>
      <c r="I810" s="108">
        <f>ROUND(K810*1000,2)</f>
        <v>390000</v>
      </c>
      <c r="J810" s="16">
        <f>H810-I810</f>
        <v>0</v>
      </c>
      <c r="K810" s="31">
        <v>390</v>
      </c>
      <c r="O810" s="31">
        <v>390</v>
      </c>
      <c r="P810" s="31">
        <v>0</v>
      </c>
      <c r="Q810" s="31">
        <v>0</v>
      </c>
      <c r="R810" s="31">
        <f>H810-O810</f>
        <v>389610</v>
      </c>
      <c r="S810" s="31" t="e">
        <f>#REF!-P810</f>
        <v>#REF!</v>
      </c>
      <c r="T810" s="31" t="e">
        <f>#REF!-Q810</f>
        <v>#REF!</v>
      </c>
      <c r="U810" s="18" t="str">
        <f t="shared" ref="U810:U814" si="152">CONCATENATE(F810,G810)</f>
        <v>15 0 00 00000000</v>
      </c>
    </row>
    <row r="811" spans="1:21" s="17" customFormat="1" ht="15.6">
      <c r="A811" s="15"/>
      <c r="B811" s="133" t="s">
        <v>149</v>
      </c>
      <c r="C811" s="134" t="s">
        <v>510</v>
      </c>
      <c r="D811" s="135" t="s">
        <v>229</v>
      </c>
      <c r="E811" s="135" t="s">
        <v>229</v>
      </c>
      <c r="F811" s="140" t="s">
        <v>150</v>
      </c>
      <c r="G811" s="140" t="s">
        <v>10</v>
      </c>
      <c r="H811" s="145">
        <f>H812</f>
        <v>390000</v>
      </c>
      <c r="I811" s="108">
        <f>ROUND(K811*1000,2)</f>
        <v>390000</v>
      </c>
      <c r="J811" s="16">
        <f>H811-I811</f>
        <v>0</v>
      </c>
      <c r="K811" s="31">
        <v>390</v>
      </c>
      <c r="O811" s="31">
        <v>390</v>
      </c>
      <c r="P811" s="31">
        <v>0</v>
      </c>
      <c r="Q811" s="31">
        <v>0</v>
      </c>
      <c r="R811" s="31">
        <f>H811-O811</f>
        <v>389610</v>
      </c>
      <c r="S811" s="31" t="e">
        <f>#REF!-P811</f>
        <v>#REF!</v>
      </c>
      <c r="T811" s="31" t="e">
        <f>#REF!-Q811</f>
        <v>#REF!</v>
      </c>
      <c r="U811" s="18" t="str">
        <f t="shared" si="152"/>
        <v>15 1 00 00000000</v>
      </c>
    </row>
    <row r="812" spans="1:21" s="17" customFormat="1" ht="52.8">
      <c r="A812" s="15"/>
      <c r="B812" s="139" t="s">
        <v>151</v>
      </c>
      <c r="C812" s="134" t="s">
        <v>510</v>
      </c>
      <c r="D812" s="135" t="s">
        <v>229</v>
      </c>
      <c r="E812" s="135" t="s">
        <v>229</v>
      </c>
      <c r="F812" s="134" t="s">
        <v>152</v>
      </c>
      <c r="G812" s="140" t="s">
        <v>10</v>
      </c>
      <c r="H812" s="145">
        <f>H813</f>
        <v>390000</v>
      </c>
      <c r="I812" s="108">
        <f>ROUND(K812*1000,2)</f>
        <v>390000</v>
      </c>
      <c r="J812" s="16">
        <f>H812-I812</f>
        <v>0</v>
      </c>
      <c r="K812" s="31">
        <v>390</v>
      </c>
      <c r="O812" s="31">
        <v>390</v>
      </c>
      <c r="P812" s="31">
        <v>0</v>
      </c>
      <c r="Q812" s="31">
        <v>0</v>
      </c>
      <c r="R812" s="31">
        <f>H812-O812</f>
        <v>389610</v>
      </c>
      <c r="S812" s="31" t="e">
        <f>#REF!-P812</f>
        <v>#REF!</v>
      </c>
      <c r="T812" s="31" t="e">
        <f>#REF!-Q812</f>
        <v>#REF!</v>
      </c>
      <c r="U812" s="18" t="str">
        <f t="shared" si="152"/>
        <v>15 1 01 00000000</v>
      </c>
    </row>
    <row r="813" spans="1:21" s="17" customFormat="1" ht="39.6">
      <c r="A813" s="15"/>
      <c r="B813" s="139" t="s">
        <v>153</v>
      </c>
      <c r="C813" s="134" t="s">
        <v>510</v>
      </c>
      <c r="D813" s="135" t="s">
        <v>229</v>
      </c>
      <c r="E813" s="135" t="s">
        <v>229</v>
      </c>
      <c r="F813" s="134" t="s">
        <v>154</v>
      </c>
      <c r="G813" s="140" t="s">
        <v>10</v>
      </c>
      <c r="H813" s="145">
        <f>SUM(H814:H814)</f>
        <v>390000</v>
      </c>
      <c r="I813" s="108">
        <f>ROUND(K813*1000,2)</f>
        <v>390000</v>
      </c>
      <c r="J813" s="16">
        <f>H813-I813</f>
        <v>0</v>
      </c>
      <c r="K813" s="31">
        <v>390</v>
      </c>
      <c r="O813" s="31">
        <v>390</v>
      </c>
      <c r="P813" s="31">
        <v>0</v>
      </c>
      <c r="Q813" s="31">
        <v>0</v>
      </c>
      <c r="R813" s="31">
        <f>H813-O813</f>
        <v>389610</v>
      </c>
      <c r="S813" s="31" t="e">
        <f>#REF!-P813</f>
        <v>#REF!</v>
      </c>
      <c r="T813" s="31" t="e">
        <f>#REF!-Q813</f>
        <v>#REF!</v>
      </c>
      <c r="U813" s="18" t="str">
        <f t="shared" si="152"/>
        <v>15 1 01 20350000</v>
      </c>
    </row>
    <row r="814" spans="1:21" s="17" customFormat="1" ht="15.6">
      <c r="A814" s="15"/>
      <c r="B814" s="143" t="s">
        <v>403</v>
      </c>
      <c r="C814" s="134" t="s">
        <v>510</v>
      </c>
      <c r="D814" s="135" t="s">
        <v>229</v>
      </c>
      <c r="E814" s="135" t="s">
        <v>229</v>
      </c>
      <c r="F814" s="134" t="s">
        <v>154</v>
      </c>
      <c r="G814" s="140" t="s">
        <v>404</v>
      </c>
      <c r="H814" s="136">
        <f>H815</f>
        <v>390000</v>
      </c>
      <c r="I814" s="105">
        <f>ROUND(K814*1000,2)</f>
        <v>390000</v>
      </c>
      <c r="J814" s="16">
        <f>H814-I814</f>
        <v>0</v>
      </c>
      <c r="K814" s="22">
        <v>390</v>
      </c>
      <c r="O814" s="22">
        <v>390</v>
      </c>
      <c r="P814" s="22">
        <v>0</v>
      </c>
      <c r="Q814" s="22">
        <v>0</v>
      </c>
      <c r="R814" s="22">
        <f>H814-O814</f>
        <v>389610</v>
      </c>
      <c r="S814" s="22" t="e">
        <f>#REF!-P814</f>
        <v>#REF!</v>
      </c>
      <c r="T814" s="22" t="e">
        <f>#REF!-Q814</f>
        <v>#REF!</v>
      </c>
      <c r="U814" s="18" t="str">
        <f t="shared" si="152"/>
        <v>15 1 01 20350610</v>
      </c>
    </row>
    <row r="815" spans="1:21" s="26" customFormat="1" ht="15.6">
      <c r="A815" s="23"/>
      <c r="B815" s="137" t="s">
        <v>407</v>
      </c>
      <c r="C815" s="134" t="s">
        <v>510</v>
      </c>
      <c r="D815" s="135" t="s">
        <v>229</v>
      </c>
      <c r="E815" s="135" t="s">
        <v>229</v>
      </c>
      <c r="F815" s="134" t="s">
        <v>154</v>
      </c>
      <c r="G815" s="134" t="s">
        <v>408</v>
      </c>
      <c r="H815" s="136">
        <v>390000</v>
      </c>
      <c r="I815" s="106"/>
      <c r="J815" s="25"/>
      <c r="K815" s="24"/>
      <c r="O815" s="24"/>
      <c r="P815" s="24"/>
      <c r="Q815" s="24"/>
      <c r="R815" s="24"/>
      <c r="S815" s="24"/>
      <c r="T815" s="24"/>
      <c r="U815" s="27"/>
    </row>
    <row r="816" spans="1:21" s="17" customFormat="1" ht="15.6">
      <c r="A816" s="15"/>
      <c r="B816" s="126" t="s">
        <v>569</v>
      </c>
      <c r="C816" s="127" t="s">
        <v>510</v>
      </c>
      <c r="D816" s="128" t="s">
        <v>238</v>
      </c>
      <c r="E816" s="128" t="s">
        <v>8</v>
      </c>
      <c r="F816" s="128" t="s">
        <v>9</v>
      </c>
      <c r="G816" s="128" t="s">
        <v>10</v>
      </c>
      <c r="H816" s="77">
        <f>H817+H880</f>
        <v>195218215</v>
      </c>
      <c r="I816" s="79">
        <f t="shared" ref="I816:I822" si="153">ROUND(K816*1000,2)</f>
        <v>195218220</v>
      </c>
      <c r="J816" s="16">
        <f t="shared" ref="J816:J822" si="154">H816-I816</f>
        <v>-5</v>
      </c>
      <c r="K816" s="19">
        <v>195218.21999999997</v>
      </c>
      <c r="O816" s="19">
        <v>195218.21999999997</v>
      </c>
      <c r="P816" s="19">
        <v>195824.43</v>
      </c>
      <c r="Q816" s="19">
        <v>196485.86</v>
      </c>
      <c r="R816" s="19">
        <f t="shared" ref="R816:R822" si="155">H816-O816</f>
        <v>195022996.78</v>
      </c>
      <c r="S816" s="19" t="e">
        <f>#REF!-P816</f>
        <v>#REF!</v>
      </c>
      <c r="T816" s="19" t="e">
        <f>#REF!-Q816</f>
        <v>#REF!</v>
      </c>
      <c r="U816" s="18" t="str">
        <f t="shared" si="141"/>
        <v>00 0 00 00000000</v>
      </c>
    </row>
    <row r="817" spans="1:21" s="17" customFormat="1" ht="15.6">
      <c r="A817" s="15"/>
      <c r="B817" s="129" t="s">
        <v>239</v>
      </c>
      <c r="C817" s="130" t="s">
        <v>510</v>
      </c>
      <c r="D817" s="131" t="s">
        <v>238</v>
      </c>
      <c r="E817" s="131" t="s">
        <v>12</v>
      </c>
      <c r="F817" s="131" t="s">
        <v>9</v>
      </c>
      <c r="G817" s="131" t="s">
        <v>10</v>
      </c>
      <c r="H817" s="132">
        <f>H818+H868+H862+H874</f>
        <v>181607755</v>
      </c>
      <c r="I817" s="104">
        <f t="shared" si="153"/>
        <v>181607760</v>
      </c>
      <c r="J817" s="16">
        <f t="shared" si="154"/>
        <v>-5</v>
      </c>
      <c r="K817" s="20">
        <v>181607.75999999998</v>
      </c>
      <c r="O817" s="20">
        <v>181607.75999999998</v>
      </c>
      <c r="P817" s="20">
        <v>182213.97</v>
      </c>
      <c r="Q817" s="20">
        <v>182875.4</v>
      </c>
      <c r="R817" s="20">
        <f t="shared" si="155"/>
        <v>181426147.24000001</v>
      </c>
      <c r="S817" s="20" t="e">
        <f>#REF!-P817</f>
        <v>#REF!</v>
      </c>
      <c r="T817" s="20" t="e">
        <f>#REF!-Q817</f>
        <v>#REF!</v>
      </c>
      <c r="U817" s="18" t="str">
        <f t="shared" si="141"/>
        <v>00 0 00 00000000</v>
      </c>
    </row>
    <row r="818" spans="1:21" s="17" customFormat="1" ht="15.6">
      <c r="A818" s="15"/>
      <c r="B818" s="133" t="s">
        <v>240</v>
      </c>
      <c r="C818" s="134" t="s">
        <v>510</v>
      </c>
      <c r="D818" s="135" t="s">
        <v>238</v>
      </c>
      <c r="E818" s="135" t="s">
        <v>12</v>
      </c>
      <c r="F818" s="135" t="s">
        <v>241</v>
      </c>
      <c r="G818" s="135" t="s">
        <v>10</v>
      </c>
      <c r="H818" s="136">
        <f>H819+H826</f>
        <v>180779575</v>
      </c>
      <c r="I818" s="105">
        <f t="shared" si="153"/>
        <v>180779580</v>
      </c>
      <c r="J818" s="16">
        <f t="shared" si="154"/>
        <v>-5</v>
      </c>
      <c r="K818" s="22">
        <v>180779.58</v>
      </c>
      <c r="O818" s="22">
        <v>180779.58</v>
      </c>
      <c r="P818" s="22">
        <v>181385.79</v>
      </c>
      <c r="Q818" s="22">
        <v>182047.22</v>
      </c>
      <c r="R818" s="22">
        <f t="shared" si="155"/>
        <v>180598795.41999999</v>
      </c>
      <c r="S818" s="22" t="e">
        <f>#REF!-P818</f>
        <v>#REF!</v>
      </c>
      <c r="T818" s="22" t="e">
        <f>#REF!-Q818</f>
        <v>#REF!</v>
      </c>
      <c r="U818" s="18" t="str">
        <f t="shared" si="141"/>
        <v>07 0 00 00000000</v>
      </c>
    </row>
    <row r="819" spans="1:21" s="17" customFormat="1" ht="52.8">
      <c r="A819" s="15"/>
      <c r="B819" s="133" t="s">
        <v>242</v>
      </c>
      <c r="C819" s="134" t="s">
        <v>510</v>
      </c>
      <c r="D819" s="135" t="s">
        <v>238</v>
      </c>
      <c r="E819" s="135" t="s">
        <v>12</v>
      </c>
      <c r="F819" s="135" t="s">
        <v>243</v>
      </c>
      <c r="G819" s="135" t="s">
        <v>10</v>
      </c>
      <c r="H819" s="136">
        <f t="shared" ref="H819:H820" si="156">H820</f>
        <v>5644000</v>
      </c>
      <c r="I819" s="105">
        <f t="shared" si="153"/>
        <v>5644000</v>
      </c>
      <c r="J819" s="16">
        <f t="shared" si="154"/>
        <v>0</v>
      </c>
      <c r="K819" s="22">
        <v>5644</v>
      </c>
      <c r="O819" s="22">
        <v>5644</v>
      </c>
      <c r="P819" s="22">
        <v>5644</v>
      </c>
      <c r="Q819" s="22">
        <v>5644</v>
      </c>
      <c r="R819" s="22">
        <f t="shared" si="155"/>
        <v>5638356</v>
      </c>
      <c r="S819" s="22" t="e">
        <f>#REF!-P819</f>
        <v>#REF!</v>
      </c>
      <c r="T819" s="22" t="e">
        <f>#REF!-Q819</f>
        <v>#REF!</v>
      </c>
      <c r="U819" s="18" t="str">
        <f t="shared" si="141"/>
        <v>07 1 00 00000000</v>
      </c>
    </row>
    <row r="820" spans="1:21" s="17" customFormat="1" ht="79.2">
      <c r="A820" s="15"/>
      <c r="B820" s="133" t="s">
        <v>244</v>
      </c>
      <c r="C820" s="134" t="s">
        <v>510</v>
      </c>
      <c r="D820" s="135" t="s">
        <v>238</v>
      </c>
      <c r="E820" s="135" t="s">
        <v>12</v>
      </c>
      <c r="F820" s="135" t="s">
        <v>245</v>
      </c>
      <c r="G820" s="135" t="s">
        <v>10</v>
      </c>
      <c r="H820" s="136">
        <f t="shared" si="156"/>
        <v>5644000</v>
      </c>
      <c r="I820" s="105">
        <f t="shared" si="153"/>
        <v>5644000</v>
      </c>
      <c r="J820" s="16">
        <f t="shared" si="154"/>
        <v>0</v>
      </c>
      <c r="K820" s="22">
        <v>5644</v>
      </c>
      <c r="O820" s="22">
        <v>5644</v>
      </c>
      <c r="P820" s="22">
        <v>5644</v>
      </c>
      <c r="Q820" s="22">
        <v>5644</v>
      </c>
      <c r="R820" s="22">
        <f t="shared" si="155"/>
        <v>5638356</v>
      </c>
      <c r="S820" s="22" t="e">
        <f>#REF!-P820</f>
        <v>#REF!</v>
      </c>
      <c r="T820" s="22" t="e">
        <f>#REF!-Q820</f>
        <v>#REF!</v>
      </c>
      <c r="U820" s="18" t="str">
        <f t="shared" si="141"/>
        <v>07 1 01 00000000</v>
      </c>
    </row>
    <row r="821" spans="1:21" s="17" customFormat="1" ht="26.4">
      <c r="A821" s="15"/>
      <c r="B821" s="133" t="s">
        <v>246</v>
      </c>
      <c r="C821" s="134" t="s">
        <v>510</v>
      </c>
      <c r="D821" s="135" t="s">
        <v>238</v>
      </c>
      <c r="E821" s="135" t="s">
        <v>12</v>
      </c>
      <c r="F821" s="135" t="s">
        <v>247</v>
      </c>
      <c r="G821" s="135" t="s">
        <v>10</v>
      </c>
      <c r="H821" s="136">
        <f>H822+H824</f>
        <v>5644000</v>
      </c>
      <c r="I821" s="105">
        <f t="shared" si="153"/>
        <v>5644000</v>
      </c>
      <c r="J821" s="16">
        <f t="shared" si="154"/>
        <v>0</v>
      </c>
      <c r="K821" s="22">
        <v>5644</v>
      </c>
      <c r="O821" s="22">
        <v>5644</v>
      </c>
      <c r="P821" s="22">
        <v>5644</v>
      </c>
      <c r="Q821" s="22">
        <v>5644</v>
      </c>
      <c r="R821" s="22">
        <f t="shared" si="155"/>
        <v>5638356</v>
      </c>
      <c r="S821" s="22" t="e">
        <f>#REF!-P821</f>
        <v>#REF!</v>
      </c>
      <c r="T821" s="22" t="e">
        <f>#REF!-Q821</f>
        <v>#REF!</v>
      </c>
      <c r="U821" s="18" t="str">
        <f t="shared" si="141"/>
        <v>07 1 01 20060000</v>
      </c>
    </row>
    <row r="822" spans="1:21" s="17" customFormat="1" ht="15.6">
      <c r="A822" s="15"/>
      <c r="B822" s="143" t="s">
        <v>403</v>
      </c>
      <c r="C822" s="134" t="s">
        <v>510</v>
      </c>
      <c r="D822" s="135" t="s">
        <v>238</v>
      </c>
      <c r="E822" s="135" t="s">
        <v>12</v>
      </c>
      <c r="F822" s="135" t="s">
        <v>247</v>
      </c>
      <c r="G822" s="135" t="s">
        <v>404</v>
      </c>
      <c r="H822" s="136">
        <f>H823</f>
        <v>3172500</v>
      </c>
      <c r="I822" s="105">
        <f t="shared" si="153"/>
        <v>3172500</v>
      </c>
      <c r="J822" s="16">
        <f t="shared" si="154"/>
        <v>0</v>
      </c>
      <c r="K822" s="22">
        <v>3172.5</v>
      </c>
      <c r="O822" s="22">
        <v>3172.5</v>
      </c>
      <c r="P822" s="22">
        <v>3172.5</v>
      </c>
      <c r="Q822" s="22">
        <v>3172.5</v>
      </c>
      <c r="R822" s="22">
        <f t="shared" si="155"/>
        <v>3169327.5</v>
      </c>
      <c r="S822" s="22" t="e">
        <f>#REF!-P822</f>
        <v>#REF!</v>
      </c>
      <c r="T822" s="22" t="e">
        <f>#REF!-Q822</f>
        <v>#REF!</v>
      </c>
      <c r="U822" s="18" t="str">
        <f t="shared" si="141"/>
        <v>07 1 01 20060610</v>
      </c>
    </row>
    <row r="823" spans="1:21" s="26" customFormat="1" ht="52.8">
      <c r="A823" s="23"/>
      <c r="B823" s="137" t="s">
        <v>405</v>
      </c>
      <c r="C823" s="134" t="s">
        <v>510</v>
      </c>
      <c r="D823" s="135" t="s">
        <v>238</v>
      </c>
      <c r="E823" s="135" t="s">
        <v>12</v>
      </c>
      <c r="F823" s="135" t="s">
        <v>247</v>
      </c>
      <c r="G823" s="135" t="s">
        <v>406</v>
      </c>
      <c r="H823" s="136">
        <v>3172500</v>
      </c>
      <c r="I823" s="106"/>
      <c r="J823" s="25"/>
      <c r="K823" s="24"/>
      <c r="O823" s="24"/>
      <c r="P823" s="24"/>
      <c r="Q823" s="24"/>
      <c r="R823" s="24"/>
      <c r="S823" s="24"/>
      <c r="T823" s="24"/>
      <c r="U823" s="27"/>
    </row>
    <row r="824" spans="1:21" s="17" customFormat="1" ht="15.6">
      <c r="A824" s="15"/>
      <c r="B824" s="143" t="s">
        <v>409</v>
      </c>
      <c r="C824" s="134" t="s">
        <v>510</v>
      </c>
      <c r="D824" s="135" t="s">
        <v>238</v>
      </c>
      <c r="E824" s="135" t="s">
        <v>12</v>
      </c>
      <c r="F824" s="135" t="s">
        <v>247</v>
      </c>
      <c r="G824" s="135" t="s">
        <v>410</v>
      </c>
      <c r="H824" s="136">
        <f>H825</f>
        <v>2471500</v>
      </c>
      <c r="I824" s="105">
        <f>ROUND(K824*1000,2)</f>
        <v>2471500</v>
      </c>
      <c r="J824" s="16">
        <f>H824-I824</f>
        <v>0</v>
      </c>
      <c r="K824" s="22">
        <v>2471.5</v>
      </c>
      <c r="O824" s="22">
        <v>2471.5</v>
      </c>
      <c r="P824" s="22">
        <v>2471.5</v>
      </c>
      <c r="Q824" s="22">
        <v>2471.5</v>
      </c>
      <c r="R824" s="22">
        <f>H824-O824</f>
        <v>2469028.5</v>
      </c>
      <c r="S824" s="22" t="e">
        <f>#REF!-P824</f>
        <v>#REF!</v>
      </c>
      <c r="T824" s="22" t="e">
        <f>#REF!-Q824</f>
        <v>#REF!</v>
      </c>
      <c r="U824" s="18" t="str">
        <f t="shared" si="141"/>
        <v>07 1 01 20060620</v>
      </c>
    </row>
    <row r="825" spans="1:21" s="26" customFormat="1" ht="52.8">
      <c r="A825" s="23"/>
      <c r="B825" s="137" t="s">
        <v>411</v>
      </c>
      <c r="C825" s="134" t="s">
        <v>510</v>
      </c>
      <c r="D825" s="135" t="s">
        <v>238</v>
      </c>
      <c r="E825" s="135" t="s">
        <v>12</v>
      </c>
      <c r="F825" s="135" t="s">
        <v>247</v>
      </c>
      <c r="G825" s="135" t="s">
        <v>412</v>
      </c>
      <c r="H825" s="136">
        <v>2471500</v>
      </c>
      <c r="I825" s="106"/>
      <c r="J825" s="25"/>
      <c r="K825" s="24"/>
      <c r="O825" s="24"/>
      <c r="P825" s="24"/>
      <c r="Q825" s="24"/>
      <c r="R825" s="24"/>
      <c r="S825" s="24"/>
      <c r="T825" s="24"/>
      <c r="U825" s="27"/>
    </row>
    <row r="826" spans="1:21" s="17" customFormat="1" ht="15.6">
      <c r="A826" s="15"/>
      <c r="B826" s="133" t="s">
        <v>519</v>
      </c>
      <c r="C826" s="134" t="s">
        <v>510</v>
      </c>
      <c r="D826" s="135" t="s">
        <v>238</v>
      </c>
      <c r="E826" s="135" t="s">
        <v>12</v>
      </c>
      <c r="F826" s="135" t="s">
        <v>520</v>
      </c>
      <c r="G826" s="135" t="s">
        <v>10</v>
      </c>
      <c r="H826" s="136">
        <f>H827+H833+H837+H844+H854+H850+H858</f>
        <v>175135575</v>
      </c>
      <c r="I826" s="105">
        <f>ROUND(K826*1000,2)</f>
        <v>175135580</v>
      </c>
      <c r="J826" s="16">
        <f>H826-I826</f>
        <v>-5</v>
      </c>
      <c r="K826" s="22">
        <v>175135.58</v>
      </c>
      <c r="O826" s="22">
        <v>175135.58</v>
      </c>
      <c r="P826" s="22">
        <v>175741.79</v>
      </c>
      <c r="Q826" s="22">
        <v>176403.22</v>
      </c>
      <c r="R826" s="22">
        <f>H826-O826</f>
        <v>174960439.41999999</v>
      </c>
      <c r="S826" s="22" t="e">
        <f>#REF!-P826</f>
        <v>#REF!</v>
      </c>
      <c r="T826" s="22" t="e">
        <f>#REF!-Q826</f>
        <v>#REF!</v>
      </c>
      <c r="U826" s="18" t="str">
        <f t="shared" si="141"/>
        <v>07 2 00 00000000</v>
      </c>
    </row>
    <row r="827" spans="1:21" s="17" customFormat="1" ht="26.4">
      <c r="A827" s="15"/>
      <c r="B827" s="133" t="s">
        <v>570</v>
      </c>
      <c r="C827" s="134" t="s">
        <v>510</v>
      </c>
      <c r="D827" s="135" t="s">
        <v>238</v>
      </c>
      <c r="E827" s="135" t="s">
        <v>12</v>
      </c>
      <c r="F827" s="135" t="s">
        <v>571</v>
      </c>
      <c r="G827" s="135" t="s">
        <v>10</v>
      </c>
      <c r="H827" s="136">
        <f>H828</f>
        <v>61284660</v>
      </c>
      <c r="I827" s="105">
        <f>ROUND(K827*1000,2)</f>
        <v>61284660</v>
      </c>
      <c r="J827" s="16">
        <f>H827-I827</f>
        <v>0</v>
      </c>
      <c r="K827" s="22">
        <v>61284.66</v>
      </c>
      <c r="O827" s="22">
        <v>61284.66</v>
      </c>
      <c r="P827" s="22">
        <v>61284.66</v>
      </c>
      <c r="Q827" s="22">
        <v>61284.66</v>
      </c>
      <c r="R827" s="22">
        <f>H827-O827</f>
        <v>61223375.340000004</v>
      </c>
      <c r="S827" s="22" t="e">
        <f>#REF!-P827</f>
        <v>#REF!</v>
      </c>
      <c r="T827" s="22" t="e">
        <f>#REF!-Q827</f>
        <v>#REF!</v>
      </c>
      <c r="U827" s="18" t="str">
        <f t="shared" si="141"/>
        <v>07 2 02 00000000</v>
      </c>
    </row>
    <row r="828" spans="1:21" s="17" customFormat="1" ht="26.4">
      <c r="A828" s="15"/>
      <c r="B828" s="133" t="s">
        <v>137</v>
      </c>
      <c r="C828" s="134" t="s">
        <v>510</v>
      </c>
      <c r="D828" s="135" t="s">
        <v>238</v>
      </c>
      <c r="E828" s="135" t="s">
        <v>12</v>
      </c>
      <c r="F828" s="135" t="s">
        <v>572</v>
      </c>
      <c r="G828" s="135" t="s">
        <v>10</v>
      </c>
      <c r="H828" s="136">
        <f>H829+H831</f>
        <v>61284660</v>
      </c>
      <c r="I828" s="105">
        <f>ROUND(K828*1000,2)</f>
        <v>61284660</v>
      </c>
      <c r="J828" s="16">
        <f>H828-I828</f>
        <v>0</v>
      </c>
      <c r="K828" s="22">
        <v>61284.66</v>
      </c>
      <c r="O828" s="22">
        <v>61284.66</v>
      </c>
      <c r="P828" s="22">
        <v>61284.66</v>
      </c>
      <c r="Q828" s="22">
        <v>61284.66</v>
      </c>
      <c r="R828" s="22">
        <f>H828-O828</f>
        <v>61223375.340000004</v>
      </c>
      <c r="S828" s="22" t="e">
        <f>#REF!-P828</f>
        <v>#REF!</v>
      </c>
      <c r="T828" s="22" t="e">
        <f>#REF!-Q828</f>
        <v>#REF!</v>
      </c>
      <c r="U828" s="18" t="str">
        <f t="shared" si="141"/>
        <v>07 2 02 11010000</v>
      </c>
    </row>
    <row r="829" spans="1:21" s="17" customFormat="1" ht="15.6">
      <c r="A829" s="15"/>
      <c r="B829" s="143" t="s">
        <v>403</v>
      </c>
      <c r="C829" s="134" t="s">
        <v>510</v>
      </c>
      <c r="D829" s="135" t="s">
        <v>238</v>
      </c>
      <c r="E829" s="135" t="s">
        <v>12</v>
      </c>
      <c r="F829" s="135" t="s">
        <v>572</v>
      </c>
      <c r="G829" s="135" t="s">
        <v>404</v>
      </c>
      <c r="H829" s="136">
        <f>H830</f>
        <v>40143190</v>
      </c>
      <c r="I829" s="105">
        <f>ROUND(K829*1000,2)</f>
        <v>40143190</v>
      </c>
      <c r="J829" s="16">
        <f>H829-I829</f>
        <v>0</v>
      </c>
      <c r="K829" s="22">
        <v>40143.19</v>
      </c>
      <c r="O829" s="22">
        <v>40143.19</v>
      </c>
      <c r="P829" s="22">
        <v>40143.19</v>
      </c>
      <c r="Q829" s="22">
        <v>40143.19</v>
      </c>
      <c r="R829" s="22">
        <f>H829-O829</f>
        <v>40103046.810000002</v>
      </c>
      <c r="S829" s="22" t="e">
        <f>#REF!-P829</f>
        <v>#REF!</v>
      </c>
      <c r="T829" s="22" t="e">
        <f>#REF!-Q829</f>
        <v>#REF!</v>
      </c>
      <c r="U829" s="18" t="str">
        <f t="shared" si="141"/>
        <v>07 2 02 11010610</v>
      </c>
    </row>
    <row r="830" spans="1:21" s="26" customFormat="1" ht="52.8">
      <c r="A830" s="23"/>
      <c r="B830" s="137" t="s">
        <v>405</v>
      </c>
      <c r="C830" s="134" t="s">
        <v>510</v>
      </c>
      <c r="D830" s="135" t="s">
        <v>238</v>
      </c>
      <c r="E830" s="135" t="s">
        <v>12</v>
      </c>
      <c r="F830" s="135" t="s">
        <v>572</v>
      </c>
      <c r="G830" s="135" t="s">
        <v>406</v>
      </c>
      <c r="H830" s="136">
        <v>40143190</v>
      </c>
      <c r="I830" s="106"/>
      <c r="J830" s="25"/>
      <c r="K830" s="24"/>
      <c r="O830" s="24"/>
      <c r="P830" s="24"/>
      <c r="Q830" s="24"/>
      <c r="R830" s="24"/>
      <c r="S830" s="24"/>
      <c r="T830" s="24"/>
      <c r="U830" s="27"/>
    </row>
    <row r="831" spans="1:21" s="17" customFormat="1" ht="15.6">
      <c r="A831" s="15"/>
      <c r="B831" s="143" t="s">
        <v>409</v>
      </c>
      <c r="C831" s="134" t="s">
        <v>510</v>
      </c>
      <c r="D831" s="135" t="s">
        <v>238</v>
      </c>
      <c r="E831" s="135" t="s">
        <v>12</v>
      </c>
      <c r="F831" s="135" t="s">
        <v>572</v>
      </c>
      <c r="G831" s="135" t="s">
        <v>410</v>
      </c>
      <c r="H831" s="136">
        <f>H832</f>
        <v>21141470</v>
      </c>
      <c r="I831" s="105">
        <f>ROUND(K831*1000,2)</f>
        <v>21141470</v>
      </c>
      <c r="J831" s="16">
        <f>H831-I831</f>
        <v>0</v>
      </c>
      <c r="K831" s="22">
        <v>21141.47</v>
      </c>
      <c r="O831" s="22">
        <v>21141.47</v>
      </c>
      <c r="P831" s="22">
        <v>21141.47</v>
      </c>
      <c r="Q831" s="22">
        <v>21141.47</v>
      </c>
      <c r="R831" s="22">
        <f>H831-O831</f>
        <v>21120328.530000001</v>
      </c>
      <c r="S831" s="22" t="e">
        <f>#REF!-P831</f>
        <v>#REF!</v>
      </c>
      <c r="T831" s="22" t="e">
        <f>#REF!-Q831</f>
        <v>#REF!</v>
      </c>
      <c r="U831" s="18" t="str">
        <f t="shared" si="141"/>
        <v>07 2 02 11010620</v>
      </c>
    </row>
    <row r="832" spans="1:21" s="26" customFormat="1" ht="52.8">
      <c r="A832" s="23"/>
      <c r="B832" s="137" t="s">
        <v>411</v>
      </c>
      <c r="C832" s="134" t="s">
        <v>510</v>
      </c>
      <c r="D832" s="135" t="s">
        <v>238</v>
      </c>
      <c r="E832" s="135" t="s">
        <v>12</v>
      </c>
      <c r="F832" s="135" t="s">
        <v>572</v>
      </c>
      <c r="G832" s="135" t="s">
        <v>412</v>
      </c>
      <c r="H832" s="136">
        <v>21141470</v>
      </c>
      <c r="I832" s="106"/>
      <c r="J832" s="25"/>
      <c r="K832" s="24"/>
      <c r="O832" s="24"/>
      <c r="P832" s="24"/>
      <c r="Q832" s="24"/>
      <c r="R832" s="24"/>
      <c r="S832" s="24"/>
      <c r="T832" s="24"/>
      <c r="U832" s="27"/>
    </row>
    <row r="833" spans="1:21" s="17" customFormat="1" ht="26.4">
      <c r="A833" s="15"/>
      <c r="B833" s="133" t="s">
        <v>573</v>
      </c>
      <c r="C833" s="134" t="s">
        <v>510</v>
      </c>
      <c r="D833" s="135" t="s">
        <v>238</v>
      </c>
      <c r="E833" s="135" t="s">
        <v>12</v>
      </c>
      <c r="F833" s="135" t="s">
        <v>574</v>
      </c>
      <c r="G833" s="135" t="s">
        <v>10</v>
      </c>
      <c r="H833" s="136">
        <f>H834</f>
        <v>3557020</v>
      </c>
      <c r="I833" s="105">
        <f>ROUND(K833*1000,2)</f>
        <v>3557020</v>
      </c>
      <c r="J833" s="16">
        <f>H833-I833</f>
        <v>0</v>
      </c>
      <c r="K833" s="22">
        <v>3557.02</v>
      </c>
      <c r="O833" s="22">
        <v>3557.02</v>
      </c>
      <c r="P833" s="22">
        <v>3557.02</v>
      </c>
      <c r="Q833" s="22">
        <v>3557.02</v>
      </c>
      <c r="R833" s="22">
        <f>H833-O833</f>
        <v>3553462.98</v>
      </c>
      <c r="S833" s="22" t="e">
        <f>#REF!-P833</f>
        <v>#REF!</v>
      </c>
      <c r="T833" s="22" t="e">
        <f>#REF!-Q833</f>
        <v>#REF!</v>
      </c>
      <c r="U833" s="18" t="str">
        <f t="shared" si="141"/>
        <v>07 2 03 00000000</v>
      </c>
    </row>
    <row r="834" spans="1:21" s="17" customFormat="1" ht="26.4">
      <c r="A834" s="15"/>
      <c r="B834" s="133" t="s">
        <v>137</v>
      </c>
      <c r="C834" s="134" t="s">
        <v>510</v>
      </c>
      <c r="D834" s="135" t="s">
        <v>238</v>
      </c>
      <c r="E834" s="135" t="s">
        <v>12</v>
      </c>
      <c r="F834" s="135" t="s">
        <v>575</v>
      </c>
      <c r="G834" s="135" t="s">
        <v>10</v>
      </c>
      <c r="H834" s="136">
        <f t="shared" ref="H834" si="157">H835</f>
        <v>3557020</v>
      </c>
      <c r="I834" s="105">
        <f>ROUND(K834*1000,2)</f>
        <v>3557020</v>
      </c>
      <c r="J834" s="16">
        <f>H834-I834</f>
        <v>0</v>
      </c>
      <c r="K834" s="22">
        <v>3557.02</v>
      </c>
      <c r="O834" s="22">
        <v>3557.02</v>
      </c>
      <c r="P834" s="22">
        <v>3557.02</v>
      </c>
      <c r="Q834" s="22">
        <v>3557.02</v>
      </c>
      <c r="R834" s="22">
        <f>H834-O834</f>
        <v>3553462.98</v>
      </c>
      <c r="S834" s="22" t="e">
        <f>#REF!-P834</f>
        <v>#REF!</v>
      </c>
      <c r="T834" s="22" t="e">
        <f>#REF!-Q834</f>
        <v>#REF!</v>
      </c>
      <c r="U834" s="18" t="str">
        <f t="shared" si="141"/>
        <v>07 2 03 11010000</v>
      </c>
    </row>
    <row r="835" spans="1:21" s="17" customFormat="1" ht="15.6">
      <c r="A835" s="15"/>
      <c r="B835" s="143" t="s">
        <v>403</v>
      </c>
      <c r="C835" s="134" t="s">
        <v>510</v>
      </c>
      <c r="D835" s="135" t="s">
        <v>238</v>
      </c>
      <c r="E835" s="135" t="s">
        <v>12</v>
      </c>
      <c r="F835" s="135" t="s">
        <v>575</v>
      </c>
      <c r="G835" s="135" t="s">
        <v>404</v>
      </c>
      <c r="H835" s="136">
        <f>H836</f>
        <v>3557020</v>
      </c>
      <c r="I835" s="105">
        <f>ROUND(K835*1000,2)</f>
        <v>3557020</v>
      </c>
      <c r="J835" s="16">
        <f>H835-I835</f>
        <v>0</v>
      </c>
      <c r="K835" s="22">
        <v>3557.02</v>
      </c>
      <c r="O835" s="22">
        <v>3557.02</v>
      </c>
      <c r="P835" s="22">
        <v>3557.02</v>
      </c>
      <c r="Q835" s="22">
        <v>3557.02</v>
      </c>
      <c r="R835" s="22">
        <f>H835-O835</f>
        <v>3553462.98</v>
      </c>
      <c r="S835" s="22" t="e">
        <f>#REF!-P835</f>
        <v>#REF!</v>
      </c>
      <c r="T835" s="22" t="e">
        <f>#REF!-Q835</f>
        <v>#REF!</v>
      </c>
      <c r="U835" s="18" t="str">
        <f t="shared" si="141"/>
        <v>07 2 03 11010610</v>
      </c>
    </row>
    <row r="836" spans="1:21" s="26" customFormat="1" ht="52.8">
      <c r="A836" s="23"/>
      <c r="B836" s="137" t="s">
        <v>405</v>
      </c>
      <c r="C836" s="134" t="s">
        <v>510</v>
      </c>
      <c r="D836" s="135" t="s">
        <v>238</v>
      </c>
      <c r="E836" s="135" t="s">
        <v>12</v>
      </c>
      <c r="F836" s="135" t="s">
        <v>575</v>
      </c>
      <c r="G836" s="135" t="s">
        <v>406</v>
      </c>
      <c r="H836" s="136">
        <v>3557020</v>
      </c>
      <c r="I836" s="106"/>
      <c r="J836" s="25"/>
      <c r="K836" s="24"/>
      <c r="O836" s="24"/>
      <c r="P836" s="24"/>
      <c r="Q836" s="24"/>
      <c r="R836" s="24"/>
      <c r="S836" s="24"/>
      <c r="T836" s="24"/>
      <c r="U836" s="27"/>
    </row>
    <row r="837" spans="1:21" s="17" customFormat="1" ht="39.6">
      <c r="A837" s="15"/>
      <c r="B837" s="133" t="s">
        <v>576</v>
      </c>
      <c r="C837" s="134" t="s">
        <v>510</v>
      </c>
      <c r="D837" s="135" t="s">
        <v>238</v>
      </c>
      <c r="E837" s="135" t="s">
        <v>12</v>
      </c>
      <c r="F837" s="135" t="s">
        <v>577</v>
      </c>
      <c r="G837" s="135" t="s">
        <v>10</v>
      </c>
      <c r="H837" s="136">
        <f>H838+H841</f>
        <v>50161370</v>
      </c>
      <c r="I837" s="105">
        <f>ROUND(K837*1000,2)</f>
        <v>50161370</v>
      </c>
      <c r="J837" s="16">
        <f>H837-I837</f>
        <v>0</v>
      </c>
      <c r="K837" s="22">
        <v>50161.369999999995</v>
      </c>
      <c r="O837" s="22">
        <v>50161.369999999995</v>
      </c>
      <c r="P837" s="22">
        <v>50816.57</v>
      </c>
      <c r="Q837" s="22">
        <v>50816.57</v>
      </c>
      <c r="R837" s="22">
        <f>H837-O837</f>
        <v>50111208.630000003</v>
      </c>
      <c r="S837" s="22" t="e">
        <f>#REF!-P837</f>
        <v>#REF!</v>
      </c>
      <c r="T837" s="22" t="e">
        <f>#REF!-Q837</f>
        <v>#REF!</v>
      </c>
      <c r="U837" s="18" t="str">
        <f t="shared" si="141"/>
        <v>07 2 04 00000000</v>
      </c>
    </row>
    <row r="838" spans="1:21" s="17" customFormat="1" ht="26.4">
      <c r="A838" s="15"/>
      <c r="B838" s="133" t="s">
        <v>137</v>
      </c>
      <c r="C838" s="134" t="s">
        <v>510</v>
      </c>
      <c r="D838" s="135" t="s">
        <v>238</v>
      </c>
      <c r="E838" s="135" t="s">
        <v>12</v>
      </c>
      <c r="F838" s="135" t="s">
        <v>578</v>
      </c>
      <c r="G838" s="135" t="s">
        <v>10</v>
      </c>
      <c r="H838" s="136">
        <f>H839</f>
        <v>49039270</v>
      </c>
      <c r="I838" s="105">
        <f>ROUND(K838*1000,2)</f>
        <v>49039270</v>
      </c>
      <c r="J838" s="16">
        <f>H838-I838</f>
        <v>0</v>
      </c>
      <c r="K838" s="22">
        <v>49039.27</v>
      </c>
      <c r="O838" s="22">
        <v>49039.27</v>
      </c>
      <c r="P838" s="22">
        <v>49039.27</v>
      </c>
      <c r="Q838" s="22">
        <v>49039.27</v>
      </c>
      <c r="R838" s="22">
        <f>H838-O838</f>
        <v>48990230.729999997</v>
      </c>
      <c r="S838" s="22" t="e">
        <f>#REF!-P838</f>
        <v>#REF!</v>
      </c>
      <c r="T838" s="22" t="e">
        <f>#REF!-Q838</f>
        <v>#REF!</v>
      </c>
      <c r="U838" s="18" t="str">
        <f t="shared" si="141"/>
        <v>07 2 04 11010000</v>
      </c>
    </row>
    <row r="839" spans="1:21" s="17" customFormat="1" ht="15.6">
      <c r="A839" s="15"/>
      <c r="B839" s="143" t="s">
        <v>403</v>
      </c>
      <c r="C839" s="134" t="s">
        <v>510</v>
      </c>
      <c r="D839" s="135" t="s">
        <v>238</v>
      </c>
      <c r="E839" s="135" t="s">
        <v>12</v>
      </c>
      <c r="F839" s="135" t="s">
        <v>578</v>
      </c>
      <c r="G839" s="135" t="s">
        <v>404</v>
      </c>
      <c r="H839" s="136">
        <f>H840</f>
        <v>49039270</v>
      </c>
      <c r="I839" s="105">
        <f>ROUND(K839*1000,2)</f>
        <v>49039270</v>
      </c>
      <c r="J839" s="16">
        <f>H839-I839</f>
        <v>0</v>
      </c>
      <c r="K839" s="22">
        <v>49039.27</v>
      </c>
      <c r="O839" s="22">
        <v>49039.27</v>
      </c>
      <c r="P839" s="22">
        <v>49039.27</v>
      </c>
      <c r="Q839" s="22">
        <v>49039.27</v>
      </c>
      <c r="R839" s="22">
        <f>H839-O839</f>
        <v>48990230.729999997</v>
      </c>
      <c r="S839" s="22" t="e">
        <f>#REF!-P839</f>
        <v>#REF!</v>
      </c>
      <c r="T839" s="22" t="e">
        <f>#REF!-Q839</f>
        <v>#REF!</v>
      </c>
      <c r="U839" s="18" t="str">
        <f t="shared" si="141"/>
        <v>07 2 04 11010610</v>
      </c>
    </row>
    <row r="840" spans="1:21" s="26" customFormat="1" ht="52.8">
      <c r="A840" s="23"/>
      <c r="B840" s="137" t="s">
        <v>405</v>
      </c>
      <c r="C840" s="134" t="s">
        <v>510</v>
      </c>
      <c r="D840" s="135" t="s">
        <v>238</v>
      </c>
      <c r="E840" s="135" t="s">
        <v>12</v>
      </c>
      <c r="F840" s="135" t="s">
        <v>578</v>
      </c>
      <c r="G840" s="135" t="s">
        <v>406</v>
      </c>
      <c r="H840" s="136">
        <v>49039270</v>
      </c>
      <c r="I840" s="106"/>
      <c r="J840" s="25"/>
      <c r="K840" s="24"/>
      <c r="O840" s="24"/>
      <c r="P840" s="24"/>
      <c r="Q840" s="24"/>
      <c r="R840" s="24"/>
      <c r="S840" s="24"/>
      <c r="T840" s="24"/>
      <c r="U840" s="27"/>
    </row>
    <row r="841" spans="1:21" s="17" customFormat="1" ht="39.6">
      <c r="A841" s="15"/>
      <c r="B841" s="143" t="s">
        <v>579</v>
      </c>
      <c r="C841" s="134" t="s">
        <v>510</v>
      </c>
      <c r="D841" s="135" t="s">
        <v>238</v>
      </c>
      <c r="E841" s="135" t="s">
        <v>12</v>
      </c>
      <c r="F841" s="135" t="s">
        <v>580</v>
      </c>
      <c r="G841" s="135" t="s">
        <v>10</v>
      </c>
      <c r="H841" s="136">
        <f>H842</f>
        <v>1122100</v>
      </c>
      <c r="I841" s="105">
        <f>ROUND(K841*1000,2)</f>
        <v>1122100</v>
      </c>
      <c r="J841" s="16">
        <f>H841-I841</f>
        <v>0</v>
      </c>
      <c r="K841" s="22">
        <v>1122.0999999999999</v>
      </c>
      <c r="O841" s="22">
        <v>1122.0999999999999</v>
      </c>
      <c r="P841" s="22">
        <v>1777.3</v>
      </c>
      <c r="Q841" s="22">
        <v>1777.3</v>
      </c>
      <c r="R841" s="22">
        <f>H841-O841</f>
        <v>1120977.8999999999</v>
      </c>
      <c r="S841" s="22" t="e">
        <f>#REF!-P841</f>
        <v>#REF!</v>
      </c>
      <c r="T841" s="22" t="e">
        <f>#REF!-Q841</f>
        <v>#REF!</v>
      </c>
      <c r="U841" s="18" t="str">
        <f t="shared" si="141"/>
        <v>07 2 04 L5194000</v>
      </c>
    </row>
    <row r="842" spans="1:21" s="17" customFormat="1" ht="15.6">
      <c r="A842" s="15"/>
      <c r="B842" s="143" t="s">
        <v>403</v>
      </c>
      <c r="C842" s="134" t="s">
        <v>510</v>
      </c>
      <c r="D842" s="135" t="s">
        <v>238</v>
      </c>
      <c r="E842" s="135" t="s">
        <v>12</v>
      </c>
      <c r="F842" s="135" t="s">
        <v>580</v>
      </c>
      <c r="G842" s="135" t="s">
        <v>404</v>
      </c>
      <c r="H842" s="136">
        <f>H843</f>
        <v>1122100</v>
      </c>
      <c r="I842" s="105">
        <f>ROUND(K842*1000,2)</f>
        <v>1122100</v>
      </c>
      <c r="J842" s="16">
        <f>H842-I842</f>
        <v>0</v>
      </c>
      <c r="K842" s="22">
        <v>1122.0999999999999</v>
      </c>
      <c r="O842" s="22">
        <v>1122.0999999999999</v>
      </c>
      <c r="P842" s="22">
        <v>1777.3</v>
      </c>
      <c r="Q842" s="22">
        <v>1777.3</v>
      </c>
      <c r="R842" s="22">
        <f>H842-O842</f>
        <v>1120977.8999999999</v>
      </c>
      <c r="S842" s="22" t="e">
        <f>#REF!-P842</f>
        <v>#REF!</v>
      </c>
      <c r="T842" s="22" t="e">
        <f>#REF!-Q842</f>
        <v>#REF!</v>
      </c>
      <c r="U842" s="18" t="str">
        <f t="shared" si="141"/>
        <v>07 2 04 L5194610</v>
      </c>
    </row>
    <row r="843" spans="1:21" s="17" customFormat="1" ht="52.8">
      <c r="A843" s="15"/>
      <c r="B843" s="137" t="s">
        <v>405</v>
      </c>
      <c r="C843" s="134" t="s">
        <v>510</v>
      </c>
      <c r="D843" s="135" t="s">
        <v>238</v>
      </c>
      <c r="E843" s="135" t="s">
        <v>12</v>
      </c>
      <c r="F843" s="135" t="s">
        <v>580</v>
      </c>
      <c r="G843" s="135" t="s">
        <v>406</v>
      </c>
      <c r="H843" s="136">
        <v>1122100</v>
      </c>
      <c r="I843" s="105"/>
      <c r="J843" s="16"/>
      <c r="K843" s="22"/>
      <c r="O843" s="22"/>
      <c r="P843" s="22"/>
      <c r="Q843" s="22"/>
      <c r="R843" s="22"/>
      <c r="S843" s="22"/>
      <c r="T843" s="22"/>
      <c r="U843" s="18"/>
    </row>
    <row r="844" spans="1:21" s="17" customFormat="1" ht="39.6">
      <c r="A844" s="15"/>
      <c r="B844" s="133" t="s">
        <v>581</v>
      </c>
      <c r="C844" s="134" t="s">
        <v>510</v>
      </c>
      <c r="D844" s="135" t="s">
        <v>238</v>
      </c>
      <c r="E844" s="135" t="s">
        <v>12</v>
      </c>
      <c r="F844" s="135" t="s">
        <v>582</v>
      </c>
      <c r="G844" s="135" t="s">
        <v>10</v>
      </c>
      <c r="H844" s="136">
        <f>H845</f>
        <v>57181410</v>
      </c>
      <c r="I844" s="105">
        <f>ROUND(K844*1000,2)</f>
        <v>57181410</v>
      </c>
      <c r="J844" s="16">
        <f>H844-I844</f>
        <v>0</v>
      </c>
      <c r="K844" s="22">
        <v>57181.409999999996</v>
      </c>
      <c r="O844" s="22">
        <v>57181.409999999996</v>
      </c>
      <c r="P844" s="22">
        <v>57181.409999999996</v>
      </c>
      <c r="Q844" s="22">
        <v>57181.409999999996</v>
      </c>
      <c r="R844" s="22">
        <f>H844-O844</f>
        <v>57124228.590000004</v>
      </c>
      <c r="S844" s="22" t="e">
        <f>#REF!-P844</f>
        <v>#REF!</v>
      </c>
      <c r="T844" s="22" t="e">
        <f>#REF!-Q844</f>
        <v>#REF!</v>
      </c>
      <c r="U844" s="18" t="str">
        <f t="shared" si="141"/>
        <v>07 2 05 00000000</v>
      </c>
    </row>
    <row r="845" spans="1:21" s="17" customFormat="1" ht="26.4">
      <c r="A845" s="15"/>
      <c r="B845" s="133" t="s">
        <v>137</v>
      </c>
      <c r="C845" s="134" t="s">
        <v>510</v>
      </c>
      <c r="D845" s="135" t="s">
        <v>238</v>
      </c>
      <c r="E845" s="135" t="s">
        <v>12</v>
      </c>
      <c r="F845" s="135" t="s">
        <v>583</v>
      </c>
      <c r="G845" s="135" t="s">
        <v>10</v>
      </c>
      <c r="H845" s="136">
        <f>H846+H848</f>
        <v>57181410</v>
      </c>
      <c r="I845" s="105">
        <f>ROUND(K845*1000,2)</f>
        <v>57181410</v>
      </c>
      <c r="J845" s="16">
        <f>H845-I845</f>
        <v>0</v>
      </c>
      <c r="K845" s="22">
        <v>57181.409999999996</v>
      </c>
      <c r="O845" s="22">
        <v>57181.409999999996</v>
      </c>
      <c r="P845" s="22">
        <v>57181.409999999996</v>
      </c>
      <c r="Q845" s="22">
        <v>57181.409999999996</v>
      </c>
      <c r="R845" s="22">
        <f>H845-O845</f>
        <v>57124228.590000004</v>
      </c>
      <c r="S845" s="22" t="e">
        <f>#REF!-P845</f>
        <v>#REF!</v>
      </c>
      <c r="T845" s="22" t="e">
        <f>#REF!-Q845</f>
        <v>#REF!</v>
      </c>
      <c r="U845" s="18" t="str">
        <f t="shared" si="141"/>
        <v>07 2 05 11010000</v>
      </c>
    </row>
    <row r="846" spans="1:21" s="17" customFormat="1" ht="15.6">
      <c r="A846" s="15"/>
      <c r="B846" s="143" t="s">
        <v>403</v>
      </c>
      <c r="C846" s="134" t="s">
        <v>510</v>
      </c>
      <c r="D846" s="135" t="s">
        <v>238</v>
      </c>
      <c r="E846" s="135" t="s">
        <v>12</v>
      </c>
      <c r="F846" s="135" t="s">
        <v>583</v>
      </c>
      <c r="G846" s="135" t="s">
        <v>404</v>
      </c>
      <c r="H846" s="136">
        <f>H847</f>
        <v>46565700</v>
      </c>
      <c r="I846" s="105">
        <f>ROUND(K846*1000,2)</f>
        <v>46565700</v>
      </c>
      <c r="J846" s="16">
        <f>H846-I846</f>
        <v>0</v>
      </c>
      <c r="K846" s="22">
        <v>46565.7</v>
      </c>
      <c r="O846" s="22">
        <v>46565.7</v>
      </c>
      <c r="P846" s="22">
        <v>46565.7</v>
      </c>
      <c r="Q846" s="22">
        <v>46565.7</v>
      </c>
      <c r="R846" s="22">
        <f>H846-O846</f>
        <v>46519134.299999997</v>
      </c>
      <c r="S846" s="22" t="e">
        <f>#REF!-P846</f>
        <v>#REF!</v>
      </c>
      <c r="T846" s="22" t="e">
        <f>#REF!-Q846</f>
        <v>#REF!</v>
      </c>
      <c r="U846" s="18" t="str">
        <f t="shared" si="141"/>
        <v>07 2 05 11010610</v>
      </c>
    </row>
    <row r="847" spans="1:21" s="26" customFormat="1" ht="52.8">
      <c r="A847" s="23"/>
      <c r="B847" s="137" t="s">
        <v>405</v>
      </c>
      <c r="C847" s="134" t="s">
        <v>510</v>
      </c>
      <c r="D847" s="135" t="s">
        <v>238</v>
      </c>
      <c r="E847" s="135" t="s">
        <v>12</v>
      </c>
      <c r="F847" s="135" t="s">
        <v>583</v>
      </c>
      <c r="G847" s="135" t="s">
        <v>406</v>
      </c>
      <c r="H847" s="136">
        <v>46565700</v>
      </c>
      <c r="I847" s="106"/>
      <c r="J847" s="25"/>
      <c r="K847" s="24"/>
      <c r="O847" s="24"/>
      <c r="P847" s="24"/>
      <c r="Q847" s="24"/>
      <c r="R847" s="24"/>
      <c r="S847" s="24"/>
      <c r="T847" s="24"/>
      <c r="U847" s="27"/>
    </row>
    <row r="848" spans="1:21" s="17" customFormat="1" ht="15.6">
      <c r="A848" s="15"/>
      <c r="B848" s="143" t="s">
        <v>409</v>
      </c>
      <c r="C848" s="134" t="s">
        <v>510</v>
      </c>
      <c r="D848" s="135" t="s">
        <v>238</v>
      </c>
      <c r="E848" s="135" t="s">
        <v>12</v>
      </c>
      <c r="F848" s="135" t="s">
        <v>583</v>
      </c>
      <c r="G848" s="135" t="s">
        <v>410</v>
      </c>
      <c r="H848" s="136">
        <f>H849</f>
        <v>10615710</v>
      </c>
      <c r="I848" s="105">
        <f>ROUND(K848*1000,2)</f>
        <v>10615710</v>
      </c>
      <c r="J848" s="16">
        <f>H848-I848</f>
        <v>0</v>
      </c>
      <c r="K848" s="22">
        <v>10615.71</v>
      </c>
      <c r="O848" s="22">
        <v>10615.71</v>
      </c>
      <c r="P848" s="22">
        <v>10615.71</v>
      </c>
      <c r="Q848" s="22">
        <v>10615.71</v>
      </c>
      <c r="R848" s="22">
        <f>H848-O848</f>
        <v>10605094.289999999</v>
      </c>
      <c r="S848" s="22" t="e">
        <f>#REF!-P848</f>
        <v>#REF!</v>
      </c>
      <c r="T848" s="22" t="e">
        <f>#REF!-Q848</f>
        <v>#REF!</v>
      </c>
      <c r="U848" s="18" t="str">
        <f t="shared" si="141"/>
        <v>07 2 05 11010620</v>
      </c>
    </row>
    <row r="849" spans="1:21" s="26" customFormat="1" ht="52.8">
      <c r="A849" s="23"/>
      <c r="B849" s="137" t="s">
        <v>411</v>
      </c>
      <c r="C849" s="134" t="s">
        <v>510</v>
      </c>
      <c r="D849" s="135" t="s">
        <v>238</v>
      </c>
      <c r="E849" s="135" t="s">
        <v>12</v>
      </c>
      <c r="F849" s="135" t="s">
        <v>583</v>
      </c>
      <c r="G849" s="135" t="s">
        <v>412</v>
      </c>
      <c r="H849" s="136">
        <v>10615710</v>
      </c>
      <c r="I849" s="106"/>
      <c r="J849" s="25"/>
      <c r="K849" s="24"/>
      <c r="O849" s="24"/>
      <c r="P849" s="24"/>
      <c r="Q849" s="24"/>
      <c r="R849" s="24"/>
      <c r="S849" s="24"/>
      <c r="T849" s="24"/>
      <c r="U849" s="27"/>
    </row>
    <row r="850" spans="1:21" s="17" customFormat="1" ht="39.6">
      <c r="A850" s="15"/>
      <c r="B850" s="133" t="s">
        <v>524</v>
      </c>
      <c r="C850" s="134" t="s">
        <v>510</v>
      </c>
      <c r="D850" s="135" t="s">
        <v>238</v>
      </c>
      <c r="E850" s="135" t="s">
        <v>12</v>
      </c>
      <c r="F850" s="135" t="s">
        <v>525</v>
      </c>
      <c r="G850" s="135" t="s">
        <v>10</v>
      </c>
      <c r="H850" s="136">
        <f t="shared" ref="H850:H851" si="158">H851</f>
        <v>1034079</v>
      </c>
      <c r="I850" s="105">
        <f>ROUND(K850*1000,2)</f>
        <v>1034080</v>
      </c>
      <c r="J850" s="16">
        <f>H850-I850</f>
        <v>-1</v>
      </c>
      <c r="K850" s="22">
        <v>1034.08</v>
      </c>
      <c r="O850" s="22">
        <v>1034.08</v>
      </c>
      <c r="P850" s="22">
        <v>1934.53</v>
      </c>
      <c r="Q850" s="22">
        <v>2595.96</v>
      </c>
      <c r="R850" s="22">
        <f>H850-O850</f>
        <v>1033044.92</v>
      </c>
      <c r="S850" s="22" t="e">
        <f>#REF!-P850</f>
        <v>#REF!</v>
      </c>
      <c r="T850" s="22" t="e">
        <f>#REF!-Q850</f>
        <v>#REF!</v>
      </c>
      <c r="U850" s="18" t="str">
        <f t="shared" si="141"/>
        <v>07 2 06 00000000</v>
      </c>
    </row>
    <row r="851" spans="1:21" s="17" customFormat="1" ht="26.4">
      <c r="A851" s="15"/>
      <c r="B851" s="133" t="s">
        <v>526</v>
      </c>
      <c r="C851" s="134" t="s">
        <v>510</v>
      </c>
      <c r="D851" s="135" t="s">
        <v>238</v>
      </c>
      <c r="E851" s="135" t="s">
        <v>12</v>
      </c>
      <c r="F851" s="135" t="s">
        <v>527</v>
      </c>
      <c r="G851" s="135" t="s">
        <v>10</v>
      </c>
      <c r="H851" s="136">
        <f t="shared" si="158"/>
        <v>1034079</v>
      </c>
      <c r="I851" s="105">
        <f>ROUND(K851*1000,2)</f>
        <v>1034080</v>
      </c>
      <c r="J851" s="16">
        <f>H851-I851</f>
        <v>-1</v>
      </c>
      <c r="K851" s="22">
        <v>1034.08</v>
      </c>
      <c r="O851" s="22">
        <v>1034.08</v>
      </c>
      <c r="P851" s="22">
        <v>1934.53</v>
      </c>
      <c r="Q851" s="22">
        <v>2595.96</v>
      </c>
      <c r="R851" s="22">
        <f>H851-O851</f>
        <v>1033044.92</v>
      </c>
      <c r="S851" s="22" t="e">
        <f>#REF!-P851</f>
        <v>#REF!</v>
      </c>
      <c r="T851" s="22" t="e">
        <f>#REF!-Q851</f>
        <v>#REF!</v>
      </c>
      <c r="U851" s="18" t="str">
        <f t="shared" si="141"/>
        <v>07 2 06 20400000</v>
      </c>
    </row>
    <row r="852" spans="1:21" s="17" customFormat="1" ht="15.6">
      <c r="A852" s="15"/>
      <c r="B852" s="143" t="s">
        <v>403</v>
      </c>
      <c r="C852" s="134" t="s">
        <v>510</v>
      </c>
      <c r="D852" s="135" t="s">
        <v>238</v>
      </c>
      <c r="E852" s="135" t="s">
        <v>12</v>
      </c>
      <c r="F852" s="135" t="s">
        <v>527</v>
      </c>
      <c r="G852" s="135" t="s">
        <v>404</v>
      </c>
      <c r="H852" s="136">
        <f>H853</f>
        <v>1034079</v>
      </c>
      <c r="I852" s="105">
        <f>ROUND(K852*1000,2)</f>
        <v>1034080</v>
      </c>
      <c r="J852" s="16">
        <f>H852-I852</f>
        <v>-1</v>
      </c>
      <c r="K852" s="22">
        <v>1034.08</v>
      </c>
      <c r="O852" s="22">
        <v>1034.08</v>
      </c>
      <c r="P852" s="22">
        <v>1934.53</v>
      </c>
      <c r="Q852" s="22">
        <v>2595.96</v>
      </c>
      <c r="R852" s="22">
        <f>H852-O852</f>
        <v>1033044.92</v>
      </c>
      <c r="S852" s="22" t="e">
        <f>#REF!-P852</f>
        <v>#REF!</v>
      </c>
      <c r="T852" s="22" t="e">
        <f>#REF!-Q852</f>
        <v>#REF!</v>
      </c>
      <c r="U852" s="18" t="str">
        <f t="shared" si="141"/>
        <v>07 2 06 20400610</v>
      </c>
    </row>
    <row r="853" spans="1:21" s="26" customFormat="1" ht="15.6">
      <c r="A853" s="23"/>
      <c r="B853" s="137" t="s">
        <v>407</v>
      </c>
      <c r="C853" s="134" t="s">
        <v>510</v>
      </c>
      <c r="D853" s="135" t="s">
        <v>238</v>
      </c>
      <c r="E853" s="135" t="s">
        <v>12</v>
      </c>
      <c r="F853" s="135" t="s">
        <v>527</v>
      </c>
      <c r="G853" s="135" t="s">
        <v>408</v>
      </c>
      <c r="H853" s="136">
        <v>1034079</v>
      </c>
      <c r="I853" s="106"/>
      <c r="J853" s="25"/>
      <c r="K853" s="24"/>
      <c r="O853" s="24"/>
      <c r="P853" s="24"/>
      <c r="Q853" s="24"/>
      <c r="R853" s="24"/>
      <c r="S853" s="24"/>
      <c r="T853" s="24"/>
      <c r="U853" s="27"/>
    </row>
    <row r="854" spans="1:21" s="17" customFormat="1" ht="39.6">
      <c r="A854" s="15"/>
      <c r="B854" s="143" t="s">
        <v>532</v>
      </c>
      <c r="C854" s="134" t="s">
        <v>510</v>
      </c>
      <c r="D854" s="135" t="s">
        <v>238</v>
      </c>
      <c r="E854" s="135" t="s">
        <v>12</v>
      </c>
      <c r="F854" s="135" t="s">
        <v>533</v>
      </c>
      <c r="G854" s="135" t="s">
        <v>10</v>
      </c>
      <c r="H854" s="136">
        <f t="shared" ref="H854:H855" si="159">H855</f>
        <v>817600</v>
      </c>
      <c r="I854" s="105">
        <f>ROUND(K854*1000,2)</f>
        <v>817600</v>
      </c>
      <c r="J854" s="16">
        <f>H854-I854</f>
        <v>0</v>
      </c>
      <c r="K854" s="22">
        <v>817.6</v>
      </c>
      <c r="O854" s="22">
        <v>817.6</v>
      </c>
      <c r="P854" s="22">
        <v>817.6</v>
      </c>
      <c r="Q854" s="22">
        <v>817.6</v>
      </c>
      <c r="R854" s="22">
        <f>H854-O854</f>
        <v>816782.4</v>
      </c>
      <c r="S854" s="22" t="e">
        <f>#REF!-P854</f>
        <v>#REF!</v>
      </c>
      <c r="T854" s="22" t="e">
        <f>#REF!-Q854</f>
        <v>#REF!</v>
      </c>
      <c r="U854" s="18" t="str">
        <f t="shared" ref="U854:U929" si="160">CONCATENATE(F854,G854)</f>
        <v>07 2 09 00000000</v>
      </c>
    </row>
    <row r="855" spans="1:21" s="17" customFormat="1" ht="39.6">
      <c r="A855" s="15"/>
      <c r="B855" s="143" t="s">
        <v>534</v>
      </c>
      <c r="C855" s="134" t="s">
        <v>510</v>
      </c>
      <c r="D855" s="135" t="s">
        <v>238</v>
      </c>
      <c r="E855" s="135" t="s">
        <v>12</v>
      </c>
      <c r="F855" s="135" t="s">
        <v>535</v>
      </c>
      <c r="G855" s="135" t="s">
        <v>10</v>
      </c>
      <c r="H855" s="136">
        <f t="shared" si="159"/>
        <v>817600</v>
      </c>
      <c r="I855" s="105">
        <f>ROUND(K855*1000,2)</f>
        <v>817600</v>
      </c>
      <c r="J855" s="16">
        <f>H855-I855</f>
        <v>0</v>
      </c>
      <c r="K855" s="22">
        <v>817.6</v>
      </c>
      <c r="O855" s="22">
        <v>817.6</v>
      </c>
      <c r="P855" s="22">
        <v>817.6</v>
      </c>
      <c r="Q855" s="22">
        <v>817.6</v>
      </c>
      <c r="R855" s="22">
        <f>H855-O855</f>
        <v>816782.4</v>
      </c>
      <c r="S855" s="22" t="e">
        <f>#REF!-P855</f>
        <v>#REF!</v>
      </c>
      <c r="T855" s="22" t="e">
        <f>#REF!-Q855</f>
        <v>#REF!</v>
      </c>
      <c r="U855" s="18" t="str">
        <f t="shared" si="160"/>
        <v>07 2 09 21280000</v>
      </c>
    </row>
    <row r="856" spans="1:21" s="17" customFormat="1" ht="15.6">
      <c r="A856" s="15"/>
      <c r="B856" s="143" t="s">
        <v>403</v>
      </c>
      <c r="C856" s="134" t="s">
        <v>510</v>
      </c>
      <c r="D856" s="135" t="s">
        <v>238</v>
      </c>
      <c r="E856" s="135" t="s">
        <v>12</v>
      </c>
      <c r="F856" s="135" t="s">
        <v>535</v>
      </c>
      <c r="G856" s="135" t="s">
        <v>404</v>
      </c>
      <c r="H856" s="136">
        <f>H857</f>
        <v>817600</v>
      </c>
      <c r="I856" s="105">
        <f>ROUND(K856*1000,2)</f>
        <v>817600</v>
      </c>
      <c r="J856" s="16">
        <f>H856-I856</f>
        <v>0</v>
      </c>
      <c r="K856" s="22">
        <v>817.6</v>
      </c>
      <c r="O856" s="22">
        <v>817.6</v>
      </c>
      <c r="P856" s="22">
        <v>817.6</v>
      </c>
      <c r="Q856" s="22">
        <v>817.6</v>
      </c>
      <c r="R856" s="22">
        <f>H856-O856</f>
        <v>816782.4</v>
      </c>
      <c r="S856" s="22" t="e">
        <f>#REF!-P856</f>
        <v>#REF!</v>
      </c>
      <c r="T856" s="22" t="e">
        <f>#REF!-Q856</f>
        <v>#REF!</v>
      </c>
      <c r="U856" s="18" t="str">
        <f t="shared" si="160"/>
        <v>07 2 09 21280610</v>
      </c>
    </row>
    <row r="857" spans="1:21" s="26" customFormat="1" ht="15.6">
      <c r="A857" s="23"/>
      <c r="B857" s="137" t="s">
        <v>407</v>
      </c>
      <c r="C857" s="134" t="s">
        <v>510</v>
      </c>
      <c r="D857" s="135" t="s">
        <v>238</v>
      </c>
      <c r="E857" s="135" t="s">
        <v>12</v>
      </c>
      <c r="F857" s="135" t="s">
        <v>535</v>
      </c>
      <c r="G857" s="135" t="s">
        <v>408</v>
      </c>
      <c r="H857" s="136">
        <v>817600</v>
      </c>
      <c r="I857" s="106"/>
      <c r="J857" s="25"/>
      <c r="K857" s="24"/>
      <c r="O857" s="24"/>
      <c r="P857" s="24"/>
      <c r="Q857" s="24"/>
      <c r="R857" s="24"/>
      <c r="S857" s="24"/>
      <c r="T857" s="24"/>
      <c r="U857" s="27"/>
    </row>
    <row r="858" spans="1:21" s="17" customFormat="1" ht="52.8">
      <c r="A858" s="15"/>
      <c r="B858" s="143" t="s">
        <v>536</v>
      </c>
      <c r="C858" s="134" t="s">
        <v>510</v>
      </c>
      <c r="D858" s="135" t="s">
        <v>238</v>
      </c>
      <c r="E858" s="135" t="s">
        <v>12</v>
      </c>
      <c r="F858" s="135" t="s">
        <v>537</v>
      </c>
      <c r="G858" s="135" t="s">
        <v>10</v>
      </c>
      <c r="H858" s="136">
        <f>H859</f>
        <v>1099436</v>
      </c>
      <c r="I858" s="105">
        <f>ROUND(K858*1000,2)</f>
        <v>1099440</v>
      </c>
      <c r="J858" s="16">
        <f>H858-I858</f>
        <v>-4</v>
      </c>
      <c r="K858" s="22">
        <v>1099.44</v>
      </c>
      <c r="O858" s="22">
        <v>1099.44</v>
      </c>
      <c r="P858" s="22">
        <v>0</v>
      </c>
      <c r="Q858" s="22">
        <v>0</v>
      </c>
      <c r="R858" s="22">
        <f>H858-O858</f>
        <v>1098336.56</v>
      </c>
      <c r="S858" s="22" t="e">
        <f>#REF!-P858</f>
        <v>#REF!</v>
      </c>
      <c r="T858" s="22" t="e">
        <f>#REF!-Q858</f>
        <v>#REF!</v>
      </c>
      <c r="U858" s="18" t="str">
        <f t="shared" si="160"/>
        <v>07 2 12 00000000</v>
      </c>
    </row>
    <row r="859" spans="1:21" s="17" customFormat="1" ht="39.6">
      <c r="A859" s="15"/>
      <c r="B859" s="149" t="s">
        <v>538</v>
      </c>
      <c r="C859" s="134" t="s">
        <v>510</v>
      </c>
      <c r="D859" s="135" t="s">
        <v>238</v>
      </c>
      <c r="E859" s="135" t="s">
        <v>12</v>
      </c>
      <c r="F859" s="135" t="s">
        <v>539</v>
      </c>
      <c r="G859" s="135" t="s">
        <v>10</v>
      </c>
      <c r="H859" s="136">
        <f>H860</f>
        <v>1099436</v>
      </c>
      <c r="I859" s="105">
        <f>ROUND(K859*1000,2)</f>
        <v>1099440</v>
      </c>
      <c r="J859" s="16">
        <f>H859-I859</f>
        <v>-4</v>
      </c>
      <c r="K859" s="22">
        <v>1099.44</v>
      </c>
      <c r="O859" s="22">
        <v>1099.44</v>
      </c>
      <c r="P859" s="22">
        <v>0</v>
      </c>
      <c r="Q859" s="22">
        <v>0</v>
      </c>
      <c r="R859" s="22">
        <f>H859-O859</f>
        <v>1098336.56</v>
      </c>
      <c r="S859" s="22" t="e">
        <f>#REF!-P859</f>
        <v>#REF!</v>
      </c>
      <c r="T859" s="22" t="e">
        <f>#REF!-Q859</f>
        <v>#REF!</v>
      </c>
      <c r="U859" s="18" t="str">
        <f t="shared" si="160"/>
        <v>07 2 12 21430000</v>
      </c>
    </row>
    <row r="860" spans="1:21" s="17" customFormat="1" ht="15.6">
      <c r="A860" s="15"/>
      <c r="B860" s="143" t="s">
        <v>403</v>
      </c>
      <c r="C860" s="134" t="s">
        <v>510</v>
      </c>
      <c r="D860" s="135" t="s">
        <v>238</v>
      </c>
      <c r="E860" s="135" t="s">
        <v>12</v>
      </c>
      <c r="F860" s="135" t="s">
        <v>539</v>
      </c>
      <c r="G860" s="135" t="s">
        <v>404</v>
      </c>
      <c r="H860" s="136">
        <f>H861</f>
        <v>1099436</v>
      </c>
      <c r="I860" s="105">
        <f>ROUND(K860*1000,2)</f>
        <v>1099440</v>
      </c>
      <c r="J860" s="16">
        <f>H860-I860</f>
        <v>-4</v>
      </c>
      <c r="K860" s="22">
        <v>1099.44</v>
      </c>
      <c r="O860" s="22">
        <v>1099.44</v>
      </c>
      <c r="P860" s="22">
        <v>0</v>
      </c>
      <c r="Q860" s="22">
        <v>0</v>
      </c>
      <c r="R860" s="22">
        <f>H860-O860</f>
        <v>1098336.56</v>
      </c>
      <c r="S860" s="22" t="e">
        <f>#REF!-P860</f>
        <v>#REF!</v>
      </c>
      <c r="T860" s="22" t="e">
        <f>#REF!-Q860</f>
        <v>#REF!</v>
      </c>
      <c r="U860" s="18" t="str">
        <f t="shared" si="160"/>
        <v>07 2 12 21430610</v>
      </c>
    </row>
    <row r="861" spans="1:21" s="26" customFormat="1" ht="15.6">
      <c r="A861" s="23"/>
      <c r="B861" s="137" t="s">
        <v>407</v>
      </c>
      <c r="C861" s="134" t="s">
        <v>510</v>
      </c>
      <c r="D861" s="135" t="s">
        <v>238</v>
      </c>
      <c r="E861" s="135" t="s">
        <v>12</v>
      </c>
      <c r="F861" s="135" t="s">
        <v>539</v>
      </c>
      <c r="G861" s="135" t="s">
        <v>408</v>
      </c>
      <c r="H861" s="136">
        <v>1099436</v>
      </c>
      <c r="I861" s="106"/>
      <c r="J861" s="25"/>
      <c r="K861" s="24"/>
      <c r="O861" s="24"/>
      <c r="P861" s="24"/>
      <c r="Q861" s="24"/>
      <c r="R861" s="24"/>
      <c r="S861" s="24"/>
      <c r="T861" s="24"/>
      <c r="U861" s="27"/>
    </row>
    <row r="862" spans="1:21" s="17" customFormat="1" ht="39.6">
      <c r="A862" s="15"/>
      <c r="B862" s="137" t="s">
        <v>147</v>
      </c>
      <c r="C862" s="134" t="s">
        <v>510</v>
      </c>
      <c r="D862" s="135" t="s">
        <v>238</v>
      </c>
      <c r="E862" s="135" t="s">
        <v>12</v>
      </c>
      <c r="F862" s="140" t="s">
        <v>148</v>
      </c>
      <c r="G862" s="140" t="s">
        <v>10</v>
      </c>
      <c r="H862" s="145">
        <f>H863</f>
        <v>76500</v>
      </c>
      <c r="I862" s="108">
        <f>ROUND(K862*1000,2)</f>
        <v>76500</v>
      </c>
      <c r="J862" s="16">
        <f>H862-I862</f>
        <v>0</v>
      </c>
      <c r="K862" s="31">
        <v>76.5</v>
      </c>
      <c r="O862" s="31">
        <v>76.5</v>
      </c>
      <c r="P862" s="31">
        <v>76.5</v>
      </c>
      <c r="Q862" s="31">
        <v>76.5</v>
      </c>
      <c r="R862" s="31">
        <f>H862-O862</f>
        <v>76423.5</v>
      </c>
      <c r="S862" s="31" t="e">
        <f>#REF!-P862</f>
        <v>#REF!</v>
      </c>
      <c r="T862" s="31" t="e">
        <f>#REF!-Q862</f>
        <v>#REF!</v>
      </c>
      <c r="U862" s="18" t="str">
        <f t="shared" si="160"/>
        <v>15 0 00 00000000</v>
      </c>
    </row>
    <row r="863" spans="1:21" s="17" customFormat="1" ht="15.6">
      <c r="A863" s="15"/>
      <c r="B863" s="133" t="s">
        <v>149</v>
      </c>
      <c r="C863" s="134" t="s">
        <v>510</v>
      </c>
      <c r="D863" s="135" t="s">
        <v>238</v>
      </c>
      <c r="E863" s="135" t="s">
        <v>12</v>
      </c>
      <c r="F863" s="140" t="s">
        <v>150</v>
      </c>
      <c r="G863" s="140" t="s">
        <v>10</v>
      </c>
      <c r="H863" s="145">
        <f>H864</f>
        <v>76500</v>
      </c>
      <c r="I863" s="108">
        <f>ROUND(K863*1000,2)</f>
        <v>76500</v>
      </c>
      <c r="J863" s="16">
        <f>H863-I863</f>
        <v>0</v>
      </c>
      <c r="K863" s="31">
        <v>76.5</v>
      </c>
      <c r="O863" s="31">
        <v>76.5</v>
      </c>
      <c r="P863" s="31">
        <v>76.5</v>
      </c>
      <c r="Q863" s="31">
        <v>76.5</v>
      </c>
      <c r="R863" s="31">
        <f>H863-O863</f>
        <v>76423.5</v>
      </c>
      <c r="S863" s="31" t="e">
        <f>#REF!-P863</f>
        <v>#REF!</v>
      </c>
      <c r="T863" s="31" t="e">
        <f>#REF!-Q863</f>
        <v>#REF!</v>
      </c>
      <c r="U863" s="18" t="str">
        <f t="shared" si="160"/>
        <v>15 1 00 00000000</v>
      </c>
    </row>
    <row r="864" spans="1:21" s="17" customFormat="1" ht="52.8">
      <c r="A864" s="15"/>
      <c r="B864" s="139" t="s">
        <v>151</v>
      </c>
      <c r="C864" s="134" t="s">
        <v>510</v>
      </c>
      <c r="D864" s="135" t="s">
        <v>238</v>
      </c>
      <c r="E864" s="135" t="s">
        <v>12</v>
      </c>
      <c r="F864" s="134" t="s">
        <v>152</v>
      </c>
      <c r="G864" s="140" t="s">
        <v>10</v>
      </c>
      <c r="H864" s="145">
        <f>H865</f>
        <v>76500</v>
      </c>
      <c r="I864" s="108">
        <f>ROUND(K864*1000,2)</f>
        <v>76500</v>
      </c>
      <c r="J864" s="16">
        <f>H864-I864</f>
        <v>0</v>
      </c>
      <c r="K864" s="31">
        <v>76.5</v>
      </c>
      <c r="O864" s="31">
        <v>76.5</v>
      </c>
      <c r="P864" s="31">
        <v>76.5</v>
      </c>
      <c r="Q864" s="31">
        <v>76.5</v>
      </c>
      <c r="R864" s="31">
        <f>H864-O864</f>
        <v>76423.5</v>
      </c>
      <c r="S864" s="31" t="e">
        <f>#REF!-P864</f>
        <v>#REF!</v>
      </c>
      <c r="T864" s="31" t="e">
        <f>#REF!-Q864</f>
        <v>#REF!</v>
      </c>
      <c r="U864" s="18" t="str">
        <f t="shared" si="160"/>
        <v>15 1 01 00000000</v>
      </c>
    </row>
    <row r="865" spans="1:21" s="17" customFormat="1" ht="39.6">
      <c r="A865" s="15"/>
      <c r="B865" s="139" t="s">
        <v>153</v>
      </c>
      <c r="C865" s="134" t="s">
        <v>510</v>
      </c>
      <c r="D865" s="135" t="s">
        <v>238</v>
      </c>
      <c r="E865" s="135" t="s">
        <v>12</v>
      </c>
      <c r="F865" s="134" t="s">
        <v>154</v>
      </c>
      <c r="G865" s="140" t="s">
        <v>10</v>
      </c>
      <c r="H865" s="145">
        <f>SUM(H866:H866)</f>
        <v>76500</v>
      </c>
      <c r="I865" s="108">
        <f>ROUND(K865*1000,2)</f>
        <v>76500</v>
      </c>
      <c r="J865" s="16">
        <f>H865-I865</f>
        <v>0</v>
      </c>
      <c r="K865" s="31">
        <v>76.5</v>
      </c>
      <c r="O865" s="31">
        <v>76.5</v>
      </c>
      <c r="P865" s="31">
        <v>76.5</v>
      </c>
      <c r="Q865" s="31">
        <v>76.5</v>
      </c>
      <c r="R865" s="31">
        <f>H865-O865</f>
        <v>76423.5</v>
      </c>
      <c r="S865" s="31" t="e">
        <f>#REF!-P865</f>
        <v>#REF!</v>
      </c>
      <c r="T865" s="31" t="e">
        <f>#REF!-Q865</f>
        <v>#REF!</v>
      </c>
      <c r="U865" s="18" t="str">
        <f t="shared" si="160"/>
        <v>15 1 01 20350000</v>
      </c>
    </row>
    <row r="866" spans="1:21" s="17" customFormat="1" ht="15.6">
      <c r="A866" s="15"/>
      <c r="B866" s="143" t="s">
        <v>403</v>
      </c>
      <c r="C866" s="134" t="s">
        <v>510</v>
      </c>
      <c r="D866" s="135" t="s">
        <v>238</v>
      </c>
      <c r="E866" s="135" t="s">
        <v>12</v>
      </c>
      <c r="F866" s="134" t="s">
        <v>154</v>
      </c>
      <c r="G866" s="140" t="s">
        <v>404</v>
      </c>
      <c r="H866" s="136">
        <f>H867</f>
        <v>76500</v>
      </c>
      <c r="I866" s="105">
        <f>ROUND(K866*1000,2)</f>
        <v>76500</v>
      </c>
      <c r="J866" s="16">
        <f>H866-I866</f>
        <v>0</v>
      </c>
      <c r="K866" s="22">
        <v>76.5</v>
      </c>
      <c r="O866" s="22">
        <v>76.5</v>
      </c>
      <c r="P866" s="22">
        <v>76.5</v>
      </c>
      <c r="Q866" s="22">
        <v>76.5</v>
      </c>
      <c r="R866" s="22">
        <f>H866-O866</f>
        <v>76423.5</v>
      </c>
      <c r="S866" s="22" t="e">
        <f>#REF!-P866</f>
        <v>#REF!</v>
      </c>
      <c r="T866" s="22" t="e">
        <f>#REF!-Q866</f>
        <v>#REF!</v>
      </c>
      <c r="U866" s="18" t="str">
        <f t="shared" si="160"/>
        <v>15 1 01 20350610</v>
      </c>
    </row>
    <row r="867" spans="1:21" s="26" customFormat="1" ht="15.6">
      <c r="A867" s="23"/>
      <c r="B867" s="137" t="s">
        <v>407</v>
      </c>
      <c r="C867" s="134" t="s">
        <v>510</v>
      </c>
      <c r="D867" s="135" t="s">
        <v>238</v>
      </c>
      <c r="E867" s="135" t="s">
        <v>12</v>
      </c>
      <c r="F867" s="134" t="s">
        <v>154</v>
      </c>
      <c r="G867" s="134" t="s">
        <v>408</v>
      </c>
      <c r="H867" s="136">
        <v>76500</v>
      </c>
      <c r="I867" s="106"/>
      <c r="J867" s="25"/>
      <c r="K867" s="24"/>
      <c r="O867" s="24"/>
      <c r="P867" s="24"/>
      <c r="Q867" s="24"/>
      <c r="R867" s="24"/>
      <c r="S867" s="24"/>
      <c r="T867" s="24"/>
      <c r="U867" s="27"/>
    </row>
    <row r="868" spans="1:21" s="17" customFormat="1" ht="66">
      <c r="A868" s="15"/>
      <c r="B868" s="133" t="s">
        <v>420</v>
      </c>
      <c r="C868" s="134" t="s">
        <v>510</v>
      </c>
      <c r="D868" s="135" t="s">
        <v>238</v>
      </c>
      <c r="E868" s="135" t="s">
        <v>12</v>
      </c>
      <c r="F868" s="135" t="s">
        <v>421</v>
      </c>
      <c r="G868" s="135" t="s">
        <v>10</v>
      </c>
      <c r="H868" s="136">
        <f t="shared" ref="H868:H871" si="161">H869</f>
        <v>547850</v>
      </c>
      <c r="I868" s="105">
        <f>ROUND(K868*1000,2)</f>
        <v>547850</v>
      </c>
      <c r="J868" s="16">
        <f>H868-I868</f>
        <v>0</v>
      </c>
      <c r="K868" s="22">
        <v>547.85</v>
      </c>
      <c r="O868" s="22">
        <v>547.85</v>
      </c>
      <c r="P868" s="22">
        <v>547.85</v>
      </c>
      <c r="Q868" s="22">
        <v>547.85</v>
      </c>
      <c r="R868" s="22">
        <f>H868-O868</f>
        <v>547302.15</v>
      </c>
      <c r="S868" s="22" t="e">
        <f>#REF!-P868</f>
        <v>#REF!</v>
      </c>
      <c r="T868" s="22" t="e">
        <f>#REF!-Q868</f>
        <v>#REF!</v>
      </c>
      <c r="U868" s="18" t="str">
        <f t="shared" si="160"/>
        <v>16 0 00 00000000</v>
      </c>
    </row>
    <row r="869" spans="1:21" s="17" customFormat="1" ht="26.4">
      <c r="A869" s="15"/>
      <c r="B869" s="133" t="s">
        <v>422</v>
      </c>
      <c r="C869" s="134" t="s">
        <v>510</v>
      </c>
      <c r="D869" s="135" t="s">
        <v>238</v>
      </c>
      <c r="E869" s="135" t="s">
        <v>12</v>
      </c>
      <c r="F869" s="135" t="s">
        <v>423</v>
      </c>
      <c r="G869" s="135" t="s">
        <v>10</v>
      </c>
      <c r="H869" s="136">
        <f t="shared" si="161"/>
        <v>547850</v>
      </c>
      <c r="I869" s="105">
        <f>ROUND(K869*1000,2)</f>
        <v>547850</v>
      </c>
      <c r="J869" s="16">
        <f>H869-I869</f>
        <v>0</v>
      </c>
      <c r="K869" s="22">
        <v>547.85</v>
      </c>
      <c r="O869" s="22">
        <v>547.85</v>
      </c>
      <c r="P869" s="22">
        <v>547.85</v>
      </c>
      <c r="Q869" s="22">
        <v>547.85</v>
      </c>
      <c r="R869" s="22">
        <f>H869-O869</f>
        <v>547302.15</v>
      </c>
      <c r="S869" s="22" t="e">
        <f>#REF!-P869</f>
        <v>#REF!</v>
      </c>
      <c r="T869" s="22" t="e">
        <f>#REF!-Q869</f>
        <v>#REF!</v>
      </c>
      <c r="U869" s="18" t="str">
        <f t="shared" si="160"/>
        <v>16 2 00 00000000</v>
      </c>
    </row>
    <row r="870" spans="1:21" s="17" customFormat="1" ht="39.6">
      <c r="A870" s="15"/>
      <c r="B870" s="133" t="s">
        <v>424</v>
      </c>
      <c r="C870" s="134" t="s">
        <v>510</v>
      </c>
      <c r="D870" s="135" t="s">
        <v>238</v>
      </c>
      <c r="E870" s="135" t="s">
        <v>12</v>
      </c>
      <c r="F870" s="135" t="s">
        <v>425</v>
      </c>
      <c r="G870" s="135" t="s">
        <v>10</v>
      </c>
      <c r="H870" s="136">
        <f t="shared" si="161"/>
        <v>547850</v>
      </c>
      <c r="I870" s="105">
        <f>ROUND(K870*1000,2)</f>
        <v>547850</v>
      </c>
      <c r="J870" s="16">
        <f>H870-I870</f>
        <v>0</v>
      </c>
      <c r="K870" s="22">
        <v>547.85</v>
      </c>
      <c r="O870" s="22">
        <v>547.85</v>
      </c>
      <c r="P870" s="22">
        <v>547.85</v>
      </c>
      <c r="Q870" s="22">
        <v>547.85</v>
      </c>
      <c r="R870" s="22">
        <f>H870-O870</f>
        <v>547302.15</v>
      </c>
      <c r="S870" s="22" t="e">
        <f>#REF!-P870</f>
        <v>#REF!</v>
      </c>
      <c r="T870" s="22" t="e">
        <f>#REF!-Q870</f>
        <v>#REF!</v>
      </c>
      <c r="U870" s="18" t="str">
        <f t="shared" si="160"/>
        <v>16 2 02 00000000</v>
      </c>
    </row>
    <row r="871" spans="1:21" s="17" customFormat="1" ht="39.6">
      <c r="A871" s="15"/>
      <c r="B871" s="133" t="s">
        <v>426</v>
      </c>
      <c r="C871" s="134" t="s">
        <v>510</v>
      </c>
      <c r="D871" s="135" t="s">
        <v>238</v>
      </c>
      <c r="E871" s="135" t="s">
        <v>12</v>
      </c>
      <c r="F871" s="135" t="s">
        <v>427</v>
      </c>
      <c r="G871" s="135" t="s">
        <v>10</v>
      </c>
      <c r="H871" s="136">
        <f t="shared" si="161"/>
        <v>547850</v>
      </c>
      <c r="I871" s="105">
        <f>ROUND(K871*1000,2)</f>
        <v>547850</v>
      </c>
      <c r="J871" s="16">
        <f>H871-I871</f>
        <v>0</v>
      </c>
      <c r="K871" s="22">
        <v>547.85</v>
      </c>
      <c r="O871" s="22">
        <v>547.85</v>
      </c>
      <c r="P871" s="22">
        <v>547.85</v>
      </c>
      <c r="Q871" s="22">
        <v>547.85</v>
      </c>
      <c r="R871" s="22">
        <f>H871-O871</f>
        <v>547302.15</v>
      </c>
      <c r="S871" s="22" t="e">
        <f>#REF!-P871</f>
        <v>#REF!</v>
      </c>
      <c r="T871" s="22" t="e">
        <f>#REF!-Q871</f>
        <v>#REF!</v>
      </c>
      <c r="U871" s="18" t="str">
        <f t="shared" si="160"/>
        <v>16 2 02 20550000</v>
      </c>
    </row>
    <row r="872" spans="1:21" s="17" customFormat="1" ht="15.6">
      <c r="A872" s="15"/>
      <c r="B872" s="143" t="s">
        <v>403</v>
      </c>
      <c r="C872" s="134" t="s">
        <v>510</v>
      </c>
      <c r="D872" s="135" t="s">
        <v>238</v>
      </c>
      <c r="E872" s="135" t="s">
        <v>12</v>
      </c>
      <c r="F872" s="135" t="s">
        <v>427</v>
      </c>
      <c r="G872" s="135" t="s">
        <v>404</v>
      </c>
      <c r="H872" s="136">
        <f>H873</f>
        <v>547850</v>
      </c>
      <c r="I872" s="105">
        <f>ROUND(K872*1000,2)</f>
        <v>547850</v>
      </c>
      <c r="J872" s="16">
        <f>H872-I872</f>
        <v>0</v>
      </c>
      <c r="K872" s="22">
        <v>547.85</v>
      </c>
      <c r="O872" s="22">
        <v>547.85</v>
      </c>
      <c r="P872" s="22">
        <v>547.85</v>
      </c>
      <c r="Q872" s="22">
        <v>547.85</v>
      </c>
      <c r="R872" s="22">
        <f>H872-O872</f>
        <v>547302.15</v>
      </c>
      <c r="S872" s="22" t="e">
        <f>#REF!-P872</f>
        <v>#REF!</v>
      </c>
      <c r="T872" s="22" t="e">
        <f>#REF!-Q872</f>
        <v>#REF!</v>
      </c>
      <c r="U872" s="18" t="str">
        <f t="shared" si="160"/>
        <v>16 2 02 20550610</v>
      </c>
    </row>
    <row r="873" spans="1:21" s="26" customFormat="1" ht="15.6">
      <c r="A873" s="23"/>
      <c r="B873" s="137" t="s">
        <v>407</v>
      </c>
      <c r="C873" s="134" t="s">
        <v>510</v>
      </c>
      <c r="D873" s="135" t="s">
        <v>238</v>
      </c>
      <c r="E873" s="135" t="s">
        <v>12</v>
      </c>
      <c r="F873" s="135" t="s">
        <v>427</v>
      </c>
      <c r="G873" s="135" t="s">
        <v>408</v>
      </c>
      <c r="H873" s="136">
        <v>547850</v>
      </c>
      <c r="I873" s="106"/>
      <c r="J873" s="25"/>
      <c r="K873" s="24"/>
      <c r="O873" s="24"/>
      <c r="P873" s="24"/>
      <c r="Q873" s="24"/>
      <c r="R873" s="24"/>
      <c r="S873" s="24"/>
      <c r="T873" s="24"/>
      <c r="U873" s="27"/>
    </row>
    <row r="874" spans="1:21" s="17" customFormat="1" ht="26.4">
      <c r="A874" s="15"/>
      <c r="B874" s="133" t="s">
        <v>430</v>
      </c>
      <c r="C874" s="134" t="s">
        <v>510</v>
      </c>
      <c r="D874" s="135" t="s">
        <v>238</v>
      </c>
      <c r="E874" s="135" t="s">
        <v>12</v>
      </c>
      <c r="F874" s="135" t="s">
        <v>431</v>
      </c>
      <c r="G874" s="135" t="s">
        <v>10</v>
      </c>
      <c r="H874" s="136">
        <f>H875</f>
        <v>203830</v>
      </c>
      <c r="I874" s="105">
        <f>ROUND(K874*1000,2)</f>
        <v>203830</v>
      </c>
      <c r="J874" s="16">
        <f>H874-I874</f>
        <v>0</v>
      </c>
      <c r="K874" s="22">
        <v>203.83</v>
      </c>
      <c r="O874" s="22">
        <v>203.83</v>
      </c>
      <c r="P874" s="22">
        <v>203.83</v>
      </c>
      <c r="Q874" s="22">
        <v>203.83</v>
      </c>
      <c r="R874" s="22">
        <f>H874-O874</f>
        <v>203626.17</v>
      </c>
      <c r="S874" s="22" t="e">
        <f>#REF!-P874</f>
        <v>#REF!</v>
      </c>
      <c r="T874" s="22" t="e">
        <f>#REF!-Q874</f>
        <v>#REF!</v>
      </c>
      <c r="U874" s="18" t="str">
        <f t="shared" si="160"/>
        <v>17 0 00 00000000</v>
      </c>
    </row>
    <row r="875" spans="1:21" s="17" customFormat="1" ht="39.6">
      <c r="A875" s="15"/>
      <c r="B875" s="133" t="s">
        <v>432</v>
      </c>
      <c r="C875" s="134" t="s">
        <v>510</v>
      </c>
      <c r="D875" s="135" t="s">
        <v>238</v>
      </c>
      <c r="E875" s="135" t="s">
        <v>12</v>
      </c>
      <c r="F875" s="135" t="s">
        <v>433</v>
      </c>
      <c r="G875" s="135" t="s">
        <v>10</v>
      </c>
      <c r="H875" s="136">
        <f>H876</f>
        <v>203830</v>
      </c>
      <c r="I875" s="105">
        <f>ROUND(K875*1000,2)</f>
        <v>203830</v>
      </c>
      <c r="J875" s="16">
        <f>H875-I875</f>
        <v>0</v>
      </c>
      <c r="K875" s="22">
        <v>203.83</v>
      </c>
      <c r="O875" s="22">
        <v>203.83</v>
      </c>
      <c r="P875" s="22">
        <v>203.83</v>
      </c>
      <c r="Q875" s="22">
        <v>203.83</v>
      </c>
      <c r="R875" s="22">
        <f>H875-O875</f>
        <v>203626.17</v>
      </c>
      <c r="S875" s="22" t="e">
        <f>#REF!-P875</f>
        <v>#REF!</v>
      </c>
      <c r="T875" s="22" t="e">
        <f>#REF!-Q875</f>
        <v>#REF!</v>
      </c>
      <c r="U875" s="18" t="str">
        <f t="shared" si="160"/>
        <v>17 Б 00 00000000</v>
      </c>
    </row>
    <row r="876" spans="1:21" s="17" customFormat="1" ht="26.4">
      <c r="A876" s="15"/>
      <c r="B876" s="133" t="s">
        <v>434</v>
      </c>
      <c r="C876" s="134" t="s">
        <v>510</v>
      </c>
      <c r="D876" s="135" t="s">
        <v>238</v>
      </c>
      <c r="E876" s="135" t="s">
        <v>12</v>
      </c>
      <c r="F876" s="135" t="s">
        <v>435</v>
      </c>
      <c r="G876" s="135" t="s">
        <v>10</v>
      </c>
      <c r="H876" s="136">
        <f>H877</f>
        <v>203830</v>
      </c>
      <c r="I876" s="105">
        <f>ROUND(K876*1000,2)</f>
        <v>203830</v>
      </c>
      <c r="J876" s="16">
        <f>H876-I876</f>
        <v>0</v>
      </c>
      <c r="K876" s="22">
        <v>203.83</v>
      </c>
      <c r="O876" s="22">
        <v>203.83</v>
      </c>
      <c r="P876" s="22">
        <v>203.83</v>
      </c>
      <c r="Q876" s="22">
        <v>203.83</v>
      </c>
      <c r="R876" s="22">
        <f>H876-O876</f>
        <v>203626.17</v>
      </c>
      <c r="S876" s="22" t="e">
        <f>#REF!-P876</f>
        <v>#REF!</v>
      </c>
      <c r="T876" s="22" t="e">
        <f>#REF!-Q876</f>
        <v>#REF!</v>
      </c>
      <c r="U876" s="18" t="str">
        <f t="shared" si="160"/>
        <v>17 Б 01 00000000</v>
      </c>
    </row>
    <row r="877" spans="1:21" s="17" customFormat="1" ht="26.4">
      <c r="A877" s="15"/>
      <c r="B877" s="143" t="s">
        <v>436</v>
      </c>
      <c r="C877" s="134" t="s">
        <v>510</v>
      </c>
      <c r="D877" s="135" t="s">
        <v>238</v>
      </c>
      <c r="E877" s="135" t="s">
        <v>12</v>
      </c>
      <c r="F877" s="135" t="s">
        <v>437</v>
      </c>
      <c r="G877" s="135" t="s">
        <v>10</v>
      </c>
      <c r="H877" s="136">
        <f>H878</f>
        <v>203830</v>
      </c>
      <c r="I877" s="105">
        <f>ROUND(K877*1000,2)</f>
        <v>203830</v>
      </c>
      <c r="J877" s="16">
        <f>H877-I877</f>
        <v>0</v>
      </c>
      <c r="K877" s="22">
        <v>203.83</v>
      </c>
      <c r="O877" s="22">
        <v>203.83</v>
      </c>
      <c r="P877" s="22">
        <v>203.83</v>
      </c>
      <c r="Q877" s="22">
        <v>203.83</v>
      </c>
      <c r="R877" s="22">
        <f>H877-O877</f>
        <v>203626.17</v>
      </c>
      <c r="S877" s="22" t="e">
        <f>#REF!-P877</f>
        <v>#REF!</v>
      </c>
      <c r="T877" s="22" t="e">
        <f>#REF!-Q877</f>
        <v>#REF!</v>
      </c>
      <c r="U877" s="18" t="str">
        <f t="shared" si="160"/>
        <v>17 Б 01 20490000</v>
      </c>
    </row>
    <row r="878" spans="1:21" s="17" customFormat="1" ht="15.6">
      <c r="A878" s="15"/>
      <c r="B878" s="133" t="s">
        <v>403</v>
      </c>
      <c r="C878" s="134" t="s">
        <v>510</v>
      </c>
      <c r="D878" s="135" t="s">
        <v>238</v>
      </c>
      <c r="E878" s="135" t="s">
        <v>12</v>
      </c>
      <c r="F878" s="135" t="s">
        <v>437</v>
      </c>
      <c r="G878" s="135" t="s">
        <v>404</v>
      </c>
      <c r="H878" s="136">
        <f>H879</f>
        <v>203830</v>
      </c>
      <c r="I878" s="105">
        <f>ROUND(K878*1000,2)</f>
        <v>203830</v>
      </c>
      <c r="J878" s="16">
        <f>H878-I878</f>
        <v>0</v>
      </c>
      <c r="K878" s="22">
        <v>203.83</v>
      </c>
      <c r="O878" s="22">
        <v>203.83</v>
      </c>
      <c r="P878" s="22">
        <v>203.83</v>
      </c>
      <c r="Q878" s="22">
        <v>203.83</v>
      </c>
      <c r="R878" s="22">
        <f>H878-O878</f>
        <v>203626.17</v>
      </c>
      <c r="S878" s="22" t="e">
        <f>#REF!-P878</f>
        <v>#REF!</v>
      </c>
      <c r="T878" s="22" t="e">
        <f>#REF!-Q878</f>
        <v>#REF!</v>
      </c>
      <c r="U878" s="18" t="str">
        <f t="shared" si="160"/>
        <v>17 Б 01 20490610</v>
      </c>
    </row>
    <row r="879" spans="1:21" s="26" customFormat="1" ht="15.6">
      <c r="A879" s="23"/>
      <c r="B879" s="137" t="s">
        <v>407</v>
      </c>
      <c r="C879" s="134" t="s">
        <v>510</v>
      </c>
      <c r="D879" s="135" t="s">
        <v>238</v>
      </c>
      <c r="E879" s="135" t="s">
        <v>12</v>
      </c>
      <c r="F879" s="135" t="s">
        <v>437</v>
      </c>
      <c r="G879" s="135" t="s">
        <v>408</v>
      </c>
      <c r="H879" s="136">
        <v>203830</v>
      </c>
      <c r="I879" s="106"/>
      <c r="J879" s="25"/>
      <c r="K879" s="24"/>
      <c r="O879" s="24"/>
      <c r="P879" s="24"/>
      <c r="Q879" s="24"/>
      <c r="R879" s="24"/>
      <c r="S879" s="24"/>
      <c r="T879" s="24"/>
      <c r="U879" s="27"/>
    </row>
    <row r="880" spans="1:21" s="17" customFormat="1" ht="15.6">
      <c r="A880" s="15"/>
      <c r="B880" s="129" t="s">
        <v>584</v>
      </c>
      <c r="C880" s="130" t="s">
        <v>510</v>
      </c>
      <c r="D880" s="131" t="s">
        <v>238</v>
      </c>
      <c r="E880" s="131" t="s">
        <v>74</v>
      </c>
      <c r="F880" s="131" t="s">
        <v>9</v>
      </c>
      <c r="G880" s="131" t="s">
        <v>10</v>
      </c>
      <c r="H880" s="132">
        <f>H881</f>
        <v>13610460</v>
      </c>
      <c r="I880" s="104">
        <f>ROUND(K880*1000,2)</f>
        <v>13610460</v>
      </c>
      <c r="J880" s="16">
        <f>H880-I880</f>
        <v>0</v>
      </c>
      <c r="K880" s="20">
        <v>13610.46</v>
      </c>
      <c r="O880" s="20">
        <v>13610.46</v>
      </c>
      <c r="P880" s="20">
        <v>13610.46</v>
      </c>
      <c r="Q880" s="20">
        <v>13610.46</v>
      </c>
      <c r="R880" s="20">
        <f>H880-O880</f>
        <v>13596849.539999999</v>
      </c>
      <c r="S880" s="20" t="e">
        <f>#REF!-P880</f>
        <v>#REF!</v>
      </c>
      <c r="T880" s="20" t="e">
        <f>#REF!-Q880</f>
        <v>#REF!</v>
      </c>
      <c r="U880" s="18" t="str">
        <f t="shared" si="160"/>
        <v>00 0 00 00000000</v>
      </c>
    </row>
    <row r="881" spans="1:21" s="17" customFormat="1" ht="26.4">
      <c r="A881" s="15"/>
      <c r="B881" s="133" t="s">
        <v>585</v>
      </c>
      <c r="C881" s="134" t="s">
        <v>510</v>
      </c>
      <c r="D881" s="135" t="s">
        <v>238</v>
      </c>
      <c r="E881" s="135" t="s">
        <v>74</v>
      </c>
      <c r="F881" s="135" t="s">
        <v>586</v>
      </c>
      <c r="G881" s="135" t="s">
        <v>10</v>
      </c>
      <c r="H881" s="136">
        <f>H882+H897</f>
        <v>13610460</v>
      </c>
      <c r="I881" s="105">
        <f>ROUND(K881*1000,2)</f>
        <v>13610460</v>
      </c>
      <c r="J881" s="16">
        <f>H881-I881</f>
        <v>0</v>
      </c>
      <c r="K881" s="22">
        <v>13610.46</v>
      </c>
      <c r="O881" s="22">
        <v>13610.46</v>
      </c>
      <c r="P881" s="22">
        <v>13610.46</v>
      </c>
      <c r="Q881" s="22">
        <v>13610.46</v>
      </c>
      <c r="R881" s="22">
        <f>H881-O881</f>
        <v>13596849.539999999</v>
      </c>
      <c r="S881" s="22" t="e">
        <f>#REF!-P881</f>
        <v>#REF!</v>
      </c>
      <c r="T881" s="22" t="e">
        <f>#REF!-Q881</f>
        <v>#REF!</v>
      </c>
      <c r="U881" s="18" t="str">
        <f t="shared" si="160"/>
        <v>76 0 00 00000000</v>
      </c>
    </row>
    <row r="882" spans="1:21" s="17" customFormat="1" ht="39.6">
      <c r="A882" s="15"/>
      <c r="B882" s="133" t="s">
        <v>587</v>
      </c>
      <c r="C882" s="134" t="s">
        <v>510</v>
      </c>
      <c r="D882" s="135" t="s">
        <v>238</v>
      </c>
      <c r="E882" s="135" t="s">
        <v>74</v>
      </c>
      <c r="F882" s="135" t="s">
        <v>588</v>
      </c>
      <c r="G882" s="135" t="s">
        <v>10</v>
      </c>
      <c r="H882" s="136">
        <f>H883+H893</f>
        <v>13450460</v>
      </c>
      <c r="I882" s="105">
        <f>ROUND(K882*1000,2)</f>
        <v>13450460</v>
      </c>
      <c r="J882" s="16">
        <f>H882-I882</f>
        <v>0</v>
      </c>
      <c r="K882" s="22">
        <v>13450.46</v>
      </c>
      <c r="O882" s="22">
        <v>13450.46</v>
      </c>
      <c r="P882" s="22">
        <v>13450.46</v>
      </c>
      <c r="Q882" s="22">
        <v>13450.46</v>
      </c>
      <c r="R882" s="22">
        <f>H882-O882</f>
        <v>13437009.539999999</v>
      </c>
      <c r="S882" s="22" t="e">
        <f>#REF!-P882</f>
        <v>#REF!</v>
      </c>
      <c r="T882" s="22" t="e">
        <f>#REF!-Q882</f>
        <v>#REF!</v>
      </c>
      <c r="U882" s="18" t="str">
        <f t="shared" si="160"/>
        <v>76 1 00 00000000</v>
      </c>
    </row>
    <row r="883" spans="1:21" s="17" customFormat="1" ht="26.4">
      <c r="A883" s="15"/>
      <c r="B883" s="133" t="s">
        <v>19</v>
      </c>
      <c r="C883" s="134" t="s">
        <v>510</v>
      </c>
      <c r="D883" s="135" t="s">
        <v>238</v>
      </c>
      <c r="E883" s="135" t="s">
        <v>74</v>
      </c>
      <c r="F883" s="135" t="s">
        <v>589</v>
      </c>
      <c r="G883" s="135" t="s">
        <v>10</v>
      </c>
      <c r="H883" s="136">
        <f>H884+H887+H889</f>
        <v>1480340</v>
      </c>
      <c r="I883" s="105">
        <f>ROUND(K883*1000,2)</f>
        <v>1480340</v>
      </c>
      <c r="J883" s="16">
        <f>H883-I883</f>
        <v>0</v>
      </c>
      <c r="K883" s="22">
        <v>1480.34</v>
      </c>
      <c r="O883" s="22">
        <v>1480.34</v>
      </c>
      <c r="P883" s="22">
        <v>1480.34</v>
      </c>
      <c r="Q883" s="22">
        <v>1480.34</v>
      </c>
      <c r="R883" s="22">
        <f>H883-O883</f>
        <v>1478859.66</v>
      </c>
      <c r="S883" s="22" t="e">
        <f>#REF!-P883</f>
        <v>#REF!</v>
      </c>
      <c r="T883" s="22" t="e">
        <f>#REF!-Q883</f>
        <v>#REF!</v>
      </c>
      <c r="U883" s="18" t="str">
        <f t="shared" si="160"/>
        <v>76 1 00 10010000</v>
      </c>
    </row>
    <row r="884" spans="1:21" s="17" customFormat="1" ht="26.4">
      <c r="A884" s="15"/>
      <c r="B884" s="137" t="s">
        <v>21</v>
      </c>
      <c r="C884" s="134" t="s">
        <v>510</v>
      </c>
      <c r="D884" s="135" t="s">
        <v>238</v>
      </c>
      <c r="E884" s="135" t="s">
        <v>74</v>
      </c>
      <c r="F884" s="135" t="s">
        <v>589</v>
      </c>
      <c r="G884" s="135" t="s">
        <v>22</v>
      </c>
      <c r="H884" s="136">
        <f>SUM(H885:H886)</f>
        <v>357330</v>
      </c>
      <c r="I884" s="105">
        <f>ROUND(K884*1000,2)</f>
        <v>357330</v>
      </c>
      <c r="J884" s="16">
        <f>H884-I884</f>
        <v>0</v>
      </c>
      <c r="K884" s="22">
        <v>357.33</v>
      </c>
      <c r="O884" s="22">
        <v>357.33</v>
      </c>
      <c r="P884" s="22">
        <v>357.33</v>
      </c>
      <c r="Q884" s="22">
        <v>357.33</v>
      </c>
      <c r="R884" s="22">
        <f>H884-O884</f>
        <v>356972.67</v>
      </c>
      <c r="S884" s="22" t="e">
        <f>#REF!-P884</f>
        <v>#REF!</v>
      </c>
      <c r="T884" s="22" t="e">
        <f>#REF!-Q884</f>
        <v>#REF!</v>
      </c>
      <c r="U884" s="18" t="str">
        <f t="shared" si="160"/>
        <v>76 1 00 10010120</v>
      </c>
    </row>
    <row r="885" spans="1:21" s="26" customFormat="1" ht="26.4">
      <c r="A885" s="23"/>
      <c r="B885" s="137" t="s">
        <v>23</v>
      </c>
      <c r="C885" s="134" t="s">
        <v>510</v>
      </c>
      <c r="D885" s="135" t="s">
        <v>238</v>
      </c>
      <c r="E885" s="135" t="s">
        <v>74</v>
      </c>
      <c r="F885" s="135" t="s">
        <v>589</v>
      </c>
      <c r="G885" s="135" t="s">
        <v>24</v>
      </c>
      <c r="H885" s="136">
        <v>274450</v>
      </c>
      <c r="I885" s="106"/>
      <c r="J885" s="25"/>
      <c r="K885" s="24"/>
      <c r="O885" s="24"/>
      <c r="P885" s="24"/>
      <c r="Q885" s="24"/>
      <c r="R885" s="24"/>
      <c r="S885" s="24"/>
      <c r="T885" s="24"/>
      <c r="U885" s="27"/>
    </row>
    <row r="886" spans="1:21" s="26" customFormat="1" ht="39.6">
      <c r="A886" s="23"/>
      <c r="B886" s="137" t="s">
        <v>27</v>
      </c>
      <c r="C886" s="134" t="s">
        <v>510</v>
      </c>
      <c r="D886" s="135" t="s">
        <v>238</v>
      </c>
      <c r="E886" s="135" t="s">
        <v>74</v>
      </c>
      <c r="F886" s="135" t="s">
        <v>589</v>
      </c>
      <c r="G886" s="135" t="s">
        <v>28</v>
      </c>
      <c r="H886" s="136">
        <v>82880</v>
      </c>
      <c r="I886" s="106"/>
      <c r="J886" s="25"/>
      <c r="K886" s="24"/>
      <c r="O886" s="24"/>
      <c r="P886" s="24"/>
      <c r="Q886" s="24"/>
      <c r="R886" s="24"/>
      <c r="S886" s="24"/>
      <c r="T886" s="24"/>
      <c r="U886" s="27"/>
    </row>
    <row r="887" spans="1:21" s="17" customFormat="1" ht="26.4">
      <c r="A887" s="15"/>
      <c r="B887" s="133" t="s">
        <v>29</v>
      </c>
      <c r="C887" s="134" t="s">
        <v>510</v>
      </c>
      <c r="D887" s="135" t="s">
        <v>238</v>
      </c>
      <c r="E887" s="135" t="s">
        <v>74</v>
      </c>
      <c r="F887" s="135" t="s">
        <v>589</v>
      </c>
      <c r="G887" s="135" t="s">
        <v>30</v>
      </c>
      <c r="H887" s="136">
        <f>H888</f>
        <v>941810</v>
      </c>
      <c r="I887" s="105">
        <f>ROUND(K887*1000,2)</f>
        <v>941810</v>
      </c>
      <c r="J887" s="16">
        <f>H887-I887</f>
        <v>0</v>
      </c>
      <c r="K887" s="22">
        <v>941.81</v>
      </c>
      <c r="O887" s="22">
        <v>941.81</v>
      </c>
      <c r="P887" s="22">
        <v>941.81</v>
      </c>
      <c r="Q887" s="22">
        <v>941.81</v>
      </c>
      <c r="R887" s="22">
        <f>H887-O887</f>
        <v>940868.19</v>
      </c>
      <c r="S887" s="22" t="e">
        <f>#REF!-P887</f>
        <v>#REF!</v>
      </c>
      <c r="T887" s="22" t="e">
        <f>#REF!-Q887</f>
        <v>#REF!</v>
      </c>
      <c r="U887" s="18" t="str">
        <f t="shared" si="160"/>
        <v>76 1 00 10010240</v>
      </c>
    </row>
    <row r="888" spans="1:21" s="17" customFormat="1" ht="15.6">
      <c r="A888" s="15"/>
      <c r="B888" s="133" t="s">
        <v>31</v>
      </c>
      <c r="C888" s="134" t="s">
        <v>510</v>
      </c>
      <c r="D888" s="135" t="s">
        <v>238</v>
      </c>
      <c r="E888" s="135" t="s">
        <v>74</v>
      </c>
      <c r="F888" s="135" t="s">
        <v>589</v>
      </c>
      <c r="G888" s="135" t="s">
        <v>32</v>
      </c>
      <c r="H888" s="136">
        <v>941810</v>
      </c>
      <c r="I888" s="105"/>
      <c r="J888" s="16"/>
      <c r="K888" s="22"/>
      <c r="O888" s="22"/>
      <c r="P888" s="22"/>
      <c r="Q888" s="22"/>
      <c r="R888" s="22"/>
      <c r="S888" s="22"/>
      <c r="T888" s="22"/>
      <c r="U888" s="18"/>
    </row>
    <row r="889" spans="1:21" s="17" customFormat="1" ht="15.6">
      <c r="A889" s="15"/>
      <c r="B889" s="133" t="s">
        <v>33</v>
      </c>
      <c r="C889" s="134" t="s">
        <v>510</v>
      </c>
      <c r="D889" s="135" t="s">
        <v>238</v>
      </c>
      <c r="E889" s="135" t="s">
        <v>74</v>
      </c>
      <c r="F889" s="135" t="s">
        <v>589</v>
      </c>
      <c r="G889" s="135" t="s">
        <v>34</v>
      </c>
      <c r="H889" s="136">
        <f>SUM(H890:H892)</f>
        <v>181200</v>
      </c>
      <c r="I889" s="105">
        <f>ROUND(K889*1000,2)</f>
        <v>181200</v>
      </c>
      <c r="J889" s="16">
        <f>H889-I889</f>
        <v>0</v>
      </c>
      <c r="K889" s="22">
        <v>181.2</v>
      </c>
      <c r="O889" s="22">
        <v>181.2</v>
      </c>
      <c r="P889" s="22">
        <v>181.2</v>
      </c>
      <c r="Q889" s="22">
        <v>181.2</v>
      </c>
      <c r="R889" s="22">
        <f>H889-O889</f>
        <v>181018.8</v>
      </c>
      <c r="S889" s="22" t="e">
        <f>#REF!-P889</f>
        <v>#REF!</v>
      </c>
      <c r="T889" s="22" t="e">
        <f>#REF!-Q889</f>
        <v>#REF!</v>
      </c>
      <c r="U889" s="18" t="str">
        <f t="shared" si="160"/>
        <v>76 1 00 10010850</v>
      </c>
    </row>
    <row r="890" spans="1:21" s="26" customFormat="1" ht="15.6">
      <c r="A890" s="23"/>
      <c r="B890" s="137" t="s">
        <v>35</v>
      </c>
      <c r="C890" s="134" t="s">
        <v>510</v>
      </c>
      <c r="D890" s="135" t="s">
        <v>238</v>
      </c>
      <c r="E890" s="135" t="s">
        <v>74</v>
      </c>
      <c r="F890" s="135" t="s">
        <v>589</v>
      </c>
      <c r="G890" s="135" t="s">
        <v>36</v>
      </c>
      <c r="H890" s="136">
        <v>174200</v>
      </c>
      <c r="I890" s="106"/>
      <c r="J890" s="25"/>
      <c r="K890" s="24"/>
      <c r="O890" s="24"/>
      <c r="P890" s="24"/>
      <c r="Q890" s="24"/>
      <c r="R890" s="24"/>
      <c r="S890" s="24"/>
      <c r="T890" s="24"/>
      <c r="U890" s="27"/>
    </row>
    <row r="891" spans="1:21" s="26" customFormat="1" ht="15.6">
      <c r="A891" s="23"/>
      <c r="B891" s="137" t="s">
        <v>37</v>
      </c>
      <c r="C891" s="134" t="s">
        <v>510</v>
      </c>
      <c r="D891" s="135" t="s">
        <v>238</v>
      </c>
      <c r="E891" s="135" t="s">
        <v>74</v>
      </c>
      <c r="F891" s="135" t="s">
        <v>589</v>
      </c>
      <c r="G891" s="135" t="s">
        <v>38</v>
      </c>
      <c r="H891" s="136">
        <v>5500</v>
      </c>
      <c r="I891" s="106"/>
      <c r="J891" s="25"/>
      <c r="K891" s="24"/>
      <c r="O891" s="24"/>
      <c r="P891" s="24"/>
      <c r="Q891" s="24"/>
      <c r="R891" s="24"/>
      <c r="S891" s="24"/>
      <c r="T891" s="24"/>
      <c r="U891" s="27"/>
    </row>
    <row r="892" spans="1:21" s="26" customFormat="1" ht="15.6">
      <c r="A892" s="23"/>
      <c r="B892" s="137" t="s">
        <v>78</v>
      </c>
      <c r="C892" s="134" t="s">
        <v>510</v>
      </c>
      <c r="D892" s="135" t="s">
        <v>238</v>
      </c>
      <c r="E892" s="135" t="s">
        <v>74</v>
      </c>
      <c r="F892" s="135" t="s">
        <v>589</v>
      </c>
      <c r="G892" s="135" t="s">
        <v>79</v>
      </c>
      <c r="H892" s="136">
        <v>1500</v>
      </c>
      <c r="I892" s="106"/>
      <c r="J892" s="25"/>
      <c r="K892" s="24"/>
      <c r="O892" s="24"/>
      <c r="P892" s="24"/>
      <c r="Q892" s="24"/>
      <c r="R892" s="24"/>
      <c r="S892" s="24"/>
      <c r="T892" s="24"/>
      <c r="U892" s="27"/>
    </row>
    <row r="893" spans="1:21" s="17" customFormat="1" ht="26.4">
      <c r="A893" s="15"/>
      <c r="B893" s="133" t="s">
        <v>39</v>
      </c>
      <c r="C893" s="134" t="s">
        <v>510</v>
      </c>
      <c r="D893" s="135" t="s">
        <v>238</v>
      </c>
      <c r="E893" s="135" t="s">
        <v>74</v>
      </c>
      <c r="F893" s="135" t="s">
        <v>590</v>
      </c>
      <c r="G893" s="135" t="s">
        <v>10</v>
      </c>
      <c r="H893" s="136">
        <f>H894</f>
        <v>11970120</v>
      </c>
      <c r="I893" s="105">
        <f>ROUND(K893*1000,2)</f>
        <v>11970120</v>
      </c>
      <c r="J893" s="16">
        <f>H893-I893</f>
        <v>0</v>
      </c>
      <c r="K893" s="22">
        <v>11970.119999999999</v>
      </c>
      <c r="O893" s="22">
        <v>11970.119999999999</v>
      </c>
      <c r="P893" s="22">
        <v>11970.119999999999</v>
      </c>
      <c r="Q893" s="22">
        <v>11970.119999999999</v>
      </c>
      <c r="R893" s="22">
        <f>H893-O893</f>
        <v>11958149.880000001</v>
      </c>
      <c r="S893" s="22" t="e">
        <f>#REF!-P893</f>
        <v>#REF!</v>
      </c>
      <c r="T893" s="22" t="e">
        <f>#REF!-Q893</f>
        <v>#REF!</v>
      </c>
      <c r="U893" s="18" t="str">
        <f t="shared" si="160"/>
        <v>76 1 00 10020000</v>
      </c>
    </row>
    <row r="894" spans="1:21" s="17" customFormat="1" ht="26.4">
      <c r="A894" s="15"/>
      <c r="B894" s="137" t="s">
        <v>21</v>
      </c>
      <c r="C894" s="134" t="s">
        <v>510</v>
      </c>
      <c r="D894" s="135" t="s">
        <v>238</v>
      </c>
      <c r="E894" s="135" t="s">
        <v>74</v>
      </c>
      <c r="F894" s="135" t="s">
        <v>590</v>
      </c>
      <c r="G894" s="135" t="s">
        <v>22</v>
      </c>
      <c r="H894" s="136">
        <f>SUM(H895:H896)</f>
        <v>11970120</v>
      </c>
      <c r="I894" s="105">
        <f>ROUND(K894*1000,2)</f>
        <v>11970120</v>
      </c>
      <c r="J894" s="16">
        <f>H894-I894</f>
        <v>0</v>
      </c>
      <c r="K894" s="22">
        <v>11970.119999999999</v>
      </c>
      <c r="O894" s="22">
        <v>11970.119999999999</v>
      </c>
      <c r="P894" s="22">
        <v>11970.119999999999</v>
      </c>
      <c r="Q894" s="22">
        <v>11970.119999999999</v>
      </c>
      <c r="R894" s="22">
        <f>H894-O894</f>
        <v>11958149.880000001</v>
      </c>
      <c r="S894" s="22" t="e">
        <f>#REF!-P894</f>
        <v>#REF!</v>
      </c>
      <c r="T894" s="22" t="e">
        <f>#REF!-Q894</f>
        <v>#REF!</v>
      </c>
      <c r="U894" s="18" t="str">
        <f t="shared" si="160"/>
        <v>76 1 00 10020120</v>
      </c>
    </row>
    <row r="895" spans="1:21" s="26" customFormat="1" ht="15.6">
      <c r="A895" s="23"/>
      <c r="B895" s="137" t="s">
        <v>41</v>
      </c>
      <c r="C895" s="134" t="s">
        <v>510</v>
      </c>
      <c r="D895" s="135" t="s">
        <v>238</v>
      </c>
      <c r="E895" s="135" t="s">
        <v>74</v>
      </c>
      <c r="F895" s="135" t="s">
        <v>590</v>
      </c>
      <c r="G895" s="135" t="s">
        <v>42</v>
      </c>
      <c r="H895" s="136">
        <v>9193640</v>
      </c>
      <c r="I895" s="106"/>
      <c r="J895" s="25"/>
      <c r="K895" s="24"/>
      <c r="O895" s="24"/>
      <c r="P895" s="24"/>
      <c r="Q895" s="24"/>
      <c r="R895" s="24"/>
      <c r="S895" s="24"/>
      <c r="T895" s="24"/>
      <c r="U895" s="27"/>
    </row>
    <row r="896" spans="1:21" s="26" customFormat="1" ht="39.6">
      <c r="A896" s="23"/>
      <c r="B896" s="137" t="s">
        <v>27</v>
      </c>
      <c r="C896" s="134" t="s">
        <v>510</v>
      </c>
      <c r="D896" s="135" t="s">
        <v>238</v>
      </c>
      <c r="E896" s="135" t="s">
        <v>74</v>
      </c>
      <c r="F896" s="135" t="s">
        <v>590</v>
      </c>
      <c r="G896" s="135" t="s">
        <v>28</v>
      </c>
      <c r="H896" s="136">
        <v>2776480</v>
      </c>
      <c r="I896" s="106"/>
      <c r="J896" s="25"/>
      <c r="K896" s="24"/>
      <c r="O896" s="24"/>
      <c r="P896" s="24"/>
      <c r="Q896" s="24"/>
      <c r="R896" s="24"/>
      <c r="S896" s="24"/>
      <c r="T896" s="24"/>
      <c r="U896" s="27"/>
    </row>
    <row r="897" spans="1:21" s="17" customFormat="1" ht="15.6">
      <c r="A897" s="15"/>
      <c r="B897" s="137" t="s">
        <v>53</v>
      </c>
      <c r="C897" s="134" t="s">
        <v>510</v>
      </c>
      <c r="D897" s="135" t="s">
        <v>238</v>
      </c>
      <c r="E897" s="135" t="s">
        <v>74</v>
      </c>
      <c r="F897" s="135" t="s">
        <v>591</v>
      </c>
      <c r="G897" s="135" t="s">
        <v>10</v>
      </c>
      <c r="H897" s="136">
        <f t="shared" ref="H897:H898" si="162">H898</f>
        <v>160000</v>
      </c>
      <c r="I897" s="105">
        <f>ROUND(K897*1000,2)</f>
        <v>160000</v>
      </c>
      <c r="J897" s="16">
        <f>H897-I897</f>
        <v>0</v>
      </c>
      <c r="K897" s="22">
        <v>160</v>
      </c>
      <c r="O897" s="22">
        <v>160</v>
      </c>
      <c r="P897" s="22">
        <v>160</v>
      </c>
      <c r="Q897" s="22">
        <v>160</v>
      </c>
      <c r="R897" s="22">
        <f>H897-O897</f>
        <v>159840</v>
      </c>
      <c r="S897" s="22" t="e">
        <f>#REF!-P897</f>
        <v>#REF!</v>
      </c>
      <c r="T897" s="22" t="e">
        <f>#REF!-Q897</f>
        <v>#REF!</v>
      </c>
      <c r="U897" s="18" t="str">
        <f t="shared" si="160"/>
        <v>76 2 00 00000000</v>
      </c>
    </row>
    <row r="898" spans="1:21" s="17" customFormat="1" ht="39.6">
      <c r="A898" s="15"/>
      <c r="B898" s="133" t="s">
        <v>592</v>
      </c>
      <c r="C898" s="134" t="s">
        <v>510</v>
      </c>
      <c r="D898" s="135" t="s">
        <v>238</v>
      </c>
      <c r="E898" s="135" t="s">
        <v>74</v>
      </c>
      <c r="F898" s="135" t="s">
        <v>593</v>
      </c>
      <c r="G898" s="135" t="s">
        <v>10</v>
      </c>
      <c r="H898" s="136">
        <f t="shared" si="162"/>
        <v>160000</v>
      </c>
      <c r="I898" s="105">
        <f>ROUND(K898*1000,2)</f>
        <v>160000</v>
      </c>
      <c r="J898" s="16">
        <f>H898-I898</f>
        <v>0</v>
      </c>
      <c r="K898" s="22">
        <v>160</v>
      </c>
      <c r="O898" s="22">
        <v>160</v>
      </c>
      <c r="P898" s="22">
        <v>160</v>
      </c>
      <c r="Q898" s="22">
        <v>160</v>
      </c>
      <c r="R898" s="22">
        <f>H898-O898</f>
        <v>159840</v>
      </c>
      <c r="S898" s="22" t="e">
        <f>#REF!-P898</f>
        <v>#REF!</v>
      </c>
      <c r="T898" s="22" t="e">
        <f>#REF!-Q898</f>
        <v>#REF!</v>
      </c>
      <c r="U898" s="18" t="str">
        <f t="shared" si="160"/>
        <v>76 2 00 20250000</v>
      </c>
    </row>
    <row r="899" spans="1:21" s="17" customFormat="1" ht="26.4">
      <c r="A899" s="15"/>
      <c r="B899" s="133" t="s">
        <v>29</v>
      </c>
      <c r="C899" s="134" t="s">
        <v>510</v>
      </c>
      <c r="D899" s="135" t="s">
        <v>238</v>
      </c>
      <c r="E899" s="135" t="s">
        <v>74</v>
      </c>
      <c r="F899" s="135" t="s">
        <v>593</v>
      </c>
      <c r="G899" s="135" t="s">
        <v>30</v>
      </c>
      <c r="H899" s="136">
        <f>H900</f>
        <v>160000</v>
      </c>
      <c r="I899" s="105">
        <f>ROUND(K899*1000,2)</f>
        <v>160000</v>
      </c>
      <c r="J899" s="16">
        <f>H899-I899</f>
        <v>0</v>
      </c>
      <c r="K899" s="22">
        <v>160</v>
      </c>
      <c r="O899" s="22">
        <v>160</v>
      </c>
      <c r="P899" s="22">
        <v>160</v>
      </c>
      <c r="Q899" s="22">
        <v>160</v>
      </c>
      <c r="R899" s="22">
        <f>H899-O899</f>
        <v>159840</v>
      </c>
      <c r="S899" s="22" t="e">
        <f>#REF!-P899</f>
        <v>#REF!</v>
      </c>
      <c r="T899" s="22" t="e">
        <f>#REF!-Q899</f>
        <v>#REF!</v>
      </c>
      <c r="U899" s="18" t="str">
        <f t="shared" si="160"/>
        <v>76 2 00 20250240</v>
      </c>
    </row>
    <row r="900" spans="1:21" s="17" customFormat="1" ht="15.6">
      <c r="A900" s="15"/>
      <c r="B900" s="133" t="s">
        <v>31</v>
      </c>
      <c r="C900" s="134" t="s">
        <v>510</v>
      </c>
      <c r="D900" s="135" t="s">
        <v>238</v>
      </c>
      <c r="E900" s="135" t="s">
        <v>74</v>
      </c>
      <c r="F900" s="135" t="s">
        <v>593</v>
      </c>
      <c r="G900" s="135" t="s">
        <v>32</v>
      </c>
      <c r="H900" s="136">
        <v>160000</v>
      </c>
      <c r="I900" s="105"/>
      <c r="J900" s="16"/>
      <c r="K900" s="22"/>
      <c r="O900" s="22"/>
      <c r="P900" s="22"/>
      <c r="Q900" s="22"/>
      <c r="R900" s="22"/>
      <c r="S900" s="22"/>
      <c r="T900" s="22"/>
      <c r="U900" s="18"/>
    </row>
    <row r="901" spans="1:21" s="17" customFormat="1" ht="15.6">
      <c r="A901" s="15"/>
      <c r="B901" s="133"/>
      <c r="C901" s="134"/>
      <c r="D901" s="135"/>
      <c r="E901" s="135"/>
      <c r="F901" s="135"/>
      <c r="G901" s="135"/>
      <c r="H901" s="136"/>
      <c r="I901" s="105">
        <f t="shared" ref="I901:I909" si="163">ROUND(K901*1000,2)</f>
        <v>0</v>
      </c>
      <c r="J901" s="16">
        <f t="shared" ref="J901:J909" si="164">H901-I901</f>
        <v>0</v>
      </c>
      <c r="K901" s="22"/>
      <c r="O901" s="22"/>
      <c r="P901" s="22"/>
      <c r="Q901" s="22"/>
      <c r="R901" s="22">
        <f t="shared" ref="R901:R909" si="165">H901-O901</f>
        <v>0</v>
      </c>
      <c r="S901" s="22" t="e">
        <f>#REF!-P901</f>
        <v>#REF!</v>
      </c>
      <c r="T901" s="22" t="e">
        <f>#REF!-Q901</f>
        <v>#REF!</v>
      </c>
      <c r="U901" s="18" t="str">
        <f t="shared" si="160"/>
        <v/>
      </c>
    </row>
    <row r="902" spans="1:21" s="14" customFormat="1" ht="26.4">
      <c r="A902" s="1"/>
      <c r="B902" s="123" t="s">
        <v>594</v>
      </c>
      <c r="C902" s="124" t="s">
        <v>595</v>
      </c>
      <c r="D902" s="125" t="s">
        <v>8</v>
      </c>
      <c r="E902" s="125" t="s">
        <v>8</v>
      </c>
      <c r="F902" s="125" t="s">
        <v>9</v>
      </c>
      <c r="G902" s="125" t="s">
        <v>10</v>
      </c>
      <c r="H902" s="157">
        <f>H919+H903+H911</f>
        <v>1878981890</v>
      </c>
      <c r="I902" s="110">
        <f t="shared" si="163"/>
        <v>1878981890</v>
      </c>
      <c r="J902" s="16">
        <f t="shared" si="164"/>
        <v>0</v>
      </c>
      <c r="K902" s="39">
        <v>1878981.89</v>
      </c>
      <c r="O902" s="39">
        <v>1878909.89</v>
      </c>
      <c r="P902" s="39">
        <v>1942584.3200000001</v>
      </c>
      <c r="Q902" s="39">
        <v>1992223.5200000003</v>
      </c>
      <c r="R902" s="39">
        <f t="shared" si="165"/>
        <v>1877102980.1099999</v>
      </c>
      <c r="S902" s="39" t="e">
        <f>#REF!-P902</f>
        <v>#REF!</v>
      </c>
      <c r="T902" s="39" t="e">
        <f>#REF!-Q902</f>
        <v>#REF!</v>
      </c>
      <c r="U902" s="18" t="str">
        <f t="shared" si="160"/>
        <v>00 0 00 00000000</v>
      </c>
    </row>
    <row r="903" spans="1:21" s="33" customFormat="1" ht="15.6">
      <c r="A903" s="32"/>
      <c r="B903" s="126" t="s">
        <v>11</v>
      </c>
      <c r="C903" s="127" t="s">
        <v>595</v>
      </c>
      <c r="D903" s="128" t="s">
        <v>12</v>
      </c>
      <c r="E903" s="128" t="s">
        <v>8</v>
      </c>
      <c r="F903" s="128" t="s">
        <v>9</v>
      </c>
      <c r="G903" s="128" t="s">
        <v>10</v>
      </c>
      <c r="H903" s="77">
        <f t="shared" ref="H903:H908" si="166">H904</f>
        <v>6980</v>
      </c>
      <c r="I903" s="79">
        <f t="shared" si="163"/>
        <v>6980</v>
      </c>
      <c r="J903" s="16">
        <f t="shared" si="164"/>
        <v>0</v>
      </c>
      <c r="K903" s="19">
        <v>6.98</v>
      </c>
      <c r="O903" s="19">
        <v>6.98</v>
      </c>
      <c r="P903" s="19">
        <v>6.98</v>
      </c>
      <c r="Q903" s="19">
        <v>6.98</v>
      </c>
      <c r="R903" s="19">
        <f t="shared" si="165"/>
        <v>6973.02</v>
      </c>
      <c r="S903" s="19" t="e">
        <f>#REF!-P903</f>
        <v>#REF!</v>
      </c>
      <c r="T903" s="19" t="e">
        <f>#REF!-Q903</f>
        <v>#REF!</v>
      </c>
      <c r="U903" s="18" t="str">
        <f t="shared" si="160"/>
        <v>00 0 00 00000000</v>
      </c>
    </row>
    <row r="904" spans="1:21" s="33" customFormat="1" ht="15.6">
      <c r="A904" s="32"/>
      <c r="B904" s="129" t="s">
        <v>51</v>
      </c>
      <c r="C904" s="130" t="s">
        <v>595</v>
      </c>
      <c r="D904" s="131" t="s">
        <v>12</v>
      </c>
      <c r="E904" s="131" t="s">
        <v>52</v>
      </c>
      <c r="F904" s="131" t="s">
        <v>9</v>
      </c>
      <c r="G904" s="131" t="s">
        <v>10</v>
      </c>
      <c r="H904" s="132">
        <f>H905</f>
        <v>6980</v>
      </c>
      <c r="I904" s="104">
        <f t="shared" si="163"/>
        <v>6980</v>
      </c>
      <c r="J904" s="16">
        <f t="shared" si="164"/>
        <v>0</v>
      </c>
      <c r="K904" s="20">
        <v>6.98</v>
      </c>
      <c r="O904" s="20">
        <v>6.98</v>
      </c>
      <c r="P904" s="20">
        <v>6.98</v>
      </c>
      <c r="Q904" s="20">
        <v>6.98</v>
      </c>
      <c r="R904" s="20">
        <f t="shared" si="165"/>
        <v>6973.02</v>
      </c>
      <c r="S904" s="20" t="e">
        <f>#REF!-P904</f>
        <v>#REF!</v>
      </c>
      <c r="T904" s="20" t="e">
        <f>#REF!-Q904</f>
        <v>#REF!</v>
      </c>
      <c r="U904" s="18" t="str">
        <f t="shared" si="160"/>
        <v>00 0 00 00000000</v>
      </c>
    </row>
    <row r="905" spans="1:21" s="33" customFormat="1" ht="39.6">
      <c r="A905" s="32"/>
      <c r="B905" s="143" t="s">
        <v>257</v>
      </c>
      <c r="C905" s="134" t="s">
        <v>595</v>
      </c>
      <c r="D905" s="135" t="s">
        <v>12</v>
      </c>
      <c r="E905" s="135" t="s">
        <v>52</v>
      </c>
      <c r="F905" s="135" t="s">
        <v>258</v>
      </c>
      <c r="G905" s="135" t="s">
        <v>10</v>
      </c>
      <c r="H905" s="136">
        <f t="shared" si="166"/>
        <v>6980</v>
      </c>
      <c r="I905" s="105">
        <f t="shared" si="163"/>
        <v>6980</v>
      </c>
      <c r="J905" s="16">
        <f t="shared" si="164"/>
        <v>0</v>
      </c>
      <c r="K905" s="22">
        <v>6.98</v>
      </c>
      <c r="O905" s="22">
        <v>6.98</v>
      </c>
      <c r="P905" s="22">
        <v>6.98</v>
      </c>
      <c r="Q905" s="22">
        <v>6.98</v>
      </c>
      <c r="R905" s="22">
        <f t="shared" si="165"/>
        <v>6973.02</v>
      </c>
      <c r="S905" s="22" t="e">
        <f>#REF!-P905</f>
        <v>#REF!</v>
      </c>
      <c r="T905" s="22" t="e">
        <f>#REF!-Q905</f>
        <v>#REF!</v>
      </c>
      <c r="U905" s="18" t="str">
        <f t="shared" si="160"/>
        <v>11 0 00 00000000</v>
      </c>
    </row>
    <row r="906" spans="1:21" s="33" customFormat="1" ht="52.8">
      <c r="A906" s="32"/>
      <c r="B906" s="143" t="s">
        <v>259</v>
      </c>
      <c r="C906" s="134" t="s">
        <v>595</v>
      </c>
      <c r="D906" s="135" t="s">
        <v>12</v>
      </c>
      <c r="E906" s="135" t="s">
        <v>52</v>
      </c>
      <c r="F906" s="135" t="s">
        <v>260</v>
      </c>
      <c r="G906" s="135" t="s">
        <v>10</v>
      </c>
      <c r="H906" s="136">
        <f t="shared" si="166"/>
        <v>6980</v>
      </c>
      <c r="I906" s="105">
        <f t="shared" si="163"/>
        <v>6980</v>
      </c>
      <c r="J906" s="16">
        <f t="shared" si="164"/>
        <v>0</v>
      </c>
      <c r="K906" s="22">
        <v>6.98</v>
      </c>
      <c r="O906" s="22">
        <v>6.98</v>
      </c>
      <c r="P906" s="22">
        <v>6.98</v>
      </c>
      <c r="Q906" s="22">
        <v>6.98</v>
      </c>
      <c r="R906" s="22">
        <f t="shared" si="165"/>
        <v>6973.02</v>
      </c>
      <c r="S906" s="22" t="e">
        <f>#REF!-P906</f>
        <v>#REF!</v>
      </c>
      <c r="T906" s="22" t="e">
        <f>#REF!-Q906</f>
        <v>#REF!</v>
      </c>
      <c r="U906" s="18" t="str">
        <f t="shared" si="160"/>
        <v>11 Б 00 00000000</v>
      </c>
    </row>
    <row r="907" spans="1:21" s="33" customFormat="1" ht="39.6">
      <c r="A907" s="32"/>
      <c r="B907" s="133" t="s">
        <v>261</v>
      </c>
      <c r="C907" s="134" t="s">
        <v>595</v>
      </c>
      <c r="D907" s="135" t="s">
        <v>12</v>
      </c>
      <c r="E907" s="135" t="s">
        <v>52</v>
      </c>
      <c r="F907" s="135" t="s">
        <v>262</v>
      </c>
      <c r="G907" s="135" t="s">
        <v>10</v>
      </c>
      <c r="H907" s="136">
        <f t="shared" si="166"/>
        <v>6980</v>
      </c>
      <c r="I907" s="105">
        <f t="shared" si="163"/>
        <v>6980</v>
      </c>
      <c r="J907" s="16">
        <f t="shared" si="164"/>
        <v>0</v>
      </c>
      <c r="K907" s="22">
        <v>6.98</v>
      </c>
      <c r="O907" s="22">
        <v>6.98</v>
      </c>
      <c r="P907" s="22">
        <v>6.98</v>
      </c>
      <c r="Q907" s="22">
        <v>6.98</v>
      </c>
      <c r="R907" s="22">
        <f t="shared" si="165"/>
        <v>6973.02</v>
      </c>
      <c r="S907" s="22" t="e">
        <f>#REF!-P907</f>
        <v>#REF!</v>
      </c>
      <c r="T907" s="22" t="e">
        <f>#REF!-Q907</f>
        <v>#REF!</v>
      </c>
      <c r="U907" s="18" t="str">
        <f t="shared" si="160"/>
        <v>11 Б 01 00000000</v>
      </c>
    </row>
    <row r="908" spans="1:21" s="14" customFormat="1" ht="26.4">
      <c r="A908" s="1"/>
      <c r="B908" s="133" t="s">
        <v>267</v>
      </c>
      <c r="C908" s="134" t="s">
        <v>595</v>
      </c>
      <c r="D908" s="135" t="s">
        <v>12</v>
      </c>
      <c r="E908" s="135" t="s">
        <v>52</v>
      </c>
      <c r="F908" s="135" t="s">
        <v>268</v>
      </c>
      <c r="G908" s="135" t="s">
        <v>10</v>
      </c>
      <c r="H908" s="136">
        <f t="shared" si="166"/>
        <v>6980</v>
      </c>
      <c r="I908" s="105">
        <f t="shared" si="163"/>
        <v>6980</v>
      </c>
      <c r="J908" s="16">
        <f t="shared" si="164"/>
        <v>0</v>
      </c>
      <c r="K908" s="22">
        <v>6.98</v>
      </c>
      <c r="O908" s="22">
        <v>6.98</v>
      </c>
      <c r="P908" s="22">
        <v>6.98</v>
      </c>
      <c r="Q908" s="22">
        <v>6.98</v>
      </c>
      <c r="R908" s="22">
        <f t="shared" si="165"/>
        <v>6973.02</v>
      </c>
      <c r="S908" s="22" t="e">
        <f>#REF!-P908</f>
        <v>#REF!</v>
      </c>
      <c r="T908" s="22" t="e">
        <f>#REF!-Q908</f>
        <v>#REF!</v>
      </c>
      <c r="U908" s="18" t="str">
        <f t="shared" si="160"/>
        <v>11 Б 01 21120000</v>
      </c>
    </row>
    <row r="909" spans="1:21" s="14" customFormat="1" ht="26.4">
      <c r="A909" s="1"/>
      <c r="B909" s="133" t="s">
        <v>29</v>
      </c>
      <c r="C909" s="134" t="s">
        <v>595</v>
      </c>
      <c r="D909" s="135" t="s">
        <v>12</v>
      </c>
      <c r="E909" s="135" t="s">
        <v>52</v>
      </c>
      <c r="F909" s="135" t="s">
        <v>268</v>
      </c>
      <c r="G909" s="135" t="s">
        <v>30</v>
      </c>
      <c r="H909" s="136">
        <f>H910</f>
        <v>6980</v>
      </c>
      <c r="I909" s="105">
        <f t="shared" si="163"/>
        <v>6980</v>
      </c>
      <c r="J909" s="16">
        <f t="shared" si="164"/>
        <v>0</v>
      </c>
      <c r="K909" s="22">
        <v>6.98</v>
      </c>
      <c r="O909" s="22">
        <v>6.98</v>
      </c>
      <c r="P909" s="22">
        <v>6.98</v>
      </c>
      <c r="Q909" s="22">
        <v>6.98</v>
      </c>
      <c r="R909" s="22">
        <f t="shared" si="165"/>
        <v>6973.02</v>
      </c>
      <c r="S909" s="22" t="e">
        <f>#REF!-P909</f>
        <v>#REF!</v>
      </c>
      <c r="T909" s="22" t="e">
        <f>#REF!-Q909</f>
        <v>#REF!</v>
      </c>
      <c r="U909" s="18" t="str">
        <f t="shared" si="160"/>
        <v>11 Б 01 21120240</v>
      </c>
    </row>
    <row r="910" spans="1:21" s="14" customFormat="1" ht="15.6">
      <c r="A910" s="1"/>
      <c r="B910" s="133" t="s">
        <v>31</v>
      </c>
      <c r="C910" s="134" t="s">
        <v>595</v>
      </c>
      <c r="D910" s="135" t="s">
        <v>12</v>
      </c>
      <c r="E910" s="135" t="s">
        <v>52</v>
      </c>
      <c r="F910" s="135" t="s">
        <v>268</v>
      </c>
      <c r="G910" s="135" t="s">
        <v>32</v>
      </c>
      <c r="H910" s="136">
        <v>6980</v>
      </c>
      <c r="I910" s="105"/>
      <c r="J910" s="16"/>
      <c r="K910" s="22"/>
      <c r="O910" s="22"/>
      <c r="P910" s="22"/>
      <c r="Q910" s="22"/>
      <c r="R910" s="22"/>
      <c r="S910" s="22"/>
      <c r="T910" s="22"/>
      <c r="U910" s="18" t="str">
        <f t="shared" si="160"/>
        <v>11 Б 01 21120244</v>
      </c>
    </row>
    <row r="911" spans="1:21" s="14" customFormat="1" ht="15.6">
      <c r="A911" s="1"/>
      <c r="B911" s="126" t="s">
        <v>569</v>
      </c>
      <c r="C911" s="127" t="s">
        <v>595</v>
      </c>
      <c r="D911" s="128" t="s">
        <v>238</v>
      </c>
      <c r="E911" s="128" t="s">
        <v>8</v>
      </c>
      <c r="F911" s="128" t="s">
        <v>9</v>
      </c>
      <c r="G911" s="128" t="s">
        <v>10</v>
      </c>
      <c r="H911" s="77">
        <f>H912</f>
        <v>2704980</v>
      </c>
      <c r="I911" s="79">
        <f t="shared" ref="I911:I917" si="167">ROUND(K911*1000,2)</f>
        <v>2704980</v>
      </c>
      <c r="J911" s="16">
        <f t="shared" ref="J911:J917" si="168">H911-I911</f>
        <v>0</v>
      </c>
      <c r="K911" s="19">
        <v>2704.98</v>
      </c>
      <c r="O911" s="19">
        <v>2704.98</v>
      </c>
      <c r="P911" s="19">
        <v>2704.98</v>
      </c>
      <c r="Q911" s="19">
        <v>2704.98</v>
      </c>
      <c r="R911" s="19">
        <f t="shared" ref="R911:R917" si="169">H911-O911</f>
        <v>2702275.02</v>
      </c>
      <c r="S911" s="19" t="e">
        <f>#REF!-P911</f>
        <v>#REF!</v>
      </c>
      <c r="T911" s="19" t="e">
        <f>#REF!-Q911</f>
        <v>#REF!</v>
      </c>
      <c r="U911" s="18" t="str">
        <f t="shared" si="160"/>
        <v>00 0 00 00000000</v>
      </c>
    </row>
    <row r="912" spans="1:21" s="14" customFormat="1" ht="15.6">
      <c r="A912" s="1"/>
      <c r="B912" s="129" t="s">
        <v>239</v>
      </c>
      <c r="C912" s="130" t="s">
        <v>595</v>
      </c>
      <c r="D912" s="131" t="s">
        <v>238</v>
      </c>
      <c r="E912" s="131" t="s">
        <v>12</v>
      </c>
      <c r="F912" s="131" t="s">
        <v>9</v>
      </c>
      <c r="G912" s="131" t="s">
        <v>10</v>
      </c>
      <c r="H912" s="132">
        <f>H913</f>
        <v>2704980</v>
      </c>
      <c r="I912" s="104">
        <f t="shared" si="167"/>
        <v>2704980</v>
      </c>
      <c r="J912" s="16">
        <f t="shared" si="168"/>
        <v>0</v>
      </c>
      <c r="K912" s="20">
        <v>2704.98</v>
      </c>
      <c r="O912" s="20">
        <v>2704.98</v>
      </c>
      <c r="P912" s="20">
        <v>2704.98</v>
      </c>
      <c r="Q912" s="20">
        <v>2704.98</v>
      </c>
      <c r="R912" s="20">
        <f t="shared" si="169"/>
        <v>2702275.02</v>
      </c>
      <c r="S912" s="20" t="e">
        <f>#REF!-P912</f>
        <v>#REF!</v>
      </c>
      <c r="T912" s="20" t="e">
        <f>#REF!-Q912</f>
        <v>#REF!</v>
      </c>
      <c r="U912" s="18" t="str">
        <f t="shared" si="160"/>
        <v>00 0 00 00000000</v>
      </c>
    </row>
    <row r="913" spans="1:21" s="14" customFormat="1" ht="15.6">
      <c r="A913" s="1"/>
      <c r="B913" s="133" t="s">
        <v>240</v>
      </c>
      <c r="C913" s="134" t="s">
        <v>595</v>
      </c>
      <c r="D913" s="135" t="s">
        <v>238</v>
      </c>
      <c r="E913" s="135" t="s">
        <v>12</v>
      </c>
      <c r="F913" s="141" t="s">
        <v>241</v>
      </c>
      <c r="G913" s="135" t="s">
        <v>10</v>
      </c>
      <c r="H913" s="136">
        <f>H914</f>
        <v>2704980</v>
      </c>
      <c r="I913" s="105">
        <f t="shared" si="167"/>
        <v>2704980</v>
      </c>
      <c r="J913" s="16">
        <f t="shared" si="168"/>
        <v>0</v>
      </c>
      <c r="K913" s="22">
        <v>2704.98</v>
      </c>
      <c r="O913" s="22">
        <v>2704.98</v>
      </c>
      <c r="P913" s="22">
        <v>2704.98</v>
      </c>
      <c r="Q913" s="22">
        <v>2704.98</v>
      </c>
      <c r="R913" s="22">
        <f t="shared" si="169"/>
        <v>2702275.02</v>
      </c>
      <c r="S913" s="22" t="e">
        <f>#REF!-P913</f>
        <v>#REF!</v>
      </c>
      <c r="T913" s="22" t="e">
        <f>#REF!-Q913</f>
        <v>#REF!</v>
      </c>
      <c r="U913" s="18" t="str">
        <f t="shared" si="160"/>
        <v>07 0 00 00000000</v>
      </c>
    </row>
    <row r="914" spans="1:21" s="14" customFormat="1" ht="52.8">
      <c r="A914" s="1"/>
      <c r="B914" s="133" t="s">
        <v>384</v>
      </c>
      <c r="C914" s="134" t="s">
        <v>595</v>
      </c>
      <c r="D914" s="135" t="s">
        <v>238</v>
      </c>
      <c r="E914" s="135" t="s">
        <v>12</v>
      </c>
      <c r="F914" s="141" t="s">
        <v>243</v>
      </c>
      <c r="G914" s="135" t="s">
        <v>10</v>
      </c>
      <c r="H914" s="136">
        <f t="shared" ref="H914:H916" si="170">H915</f>
        <v>2704980</v>
      </c>
      <c r="I914" s="105">
        <f t="shared" si="167"/>
        <v>2704980</v>
      </c>
      <c r="J914" s="16">
        <f t="shared" si="168"/>
        <v>0</v>
      </c>
      <c r="K914" s="22">
        <v>2704.98</v>
      </c>
      <c r="O914" s="22">
        <v>2704.98</v>
      </c>
      <c r="P914" s="22">
        <v>2704.98</v>
      </c>
      <c r="Q914" s="22">
        <v>2704.98</v>
      </c>
      <c r="R914" s="22">
        <f t="shared" si="169"/>
        <v>2702275.02</v>
      </c>
      <c r="S914" s="22" t="e">
        <f>#REF!-P914</f>
        <v>#REF!</v>
      </c>
      <c r="T914" s="22" t="e">
        <f>#REF!-Q914</f>
        <v>#REF!</v>
      </c>
      <c r="U914" s="18" t="str">
        <f t="shared" si="160"/>
        <v>07 1 00 00000000</v>
      </c>
    </row>
    <row r="915" spans="1:21" s="14" customFormat="1" ht="79.2">
      <c r="A915" s="1"/>
      <c r="B915" s="133" t="s">
        <v>244</v>
      </c>
      <c r="C915" s="134" t="s">
        <v>595</v>
      </c>
      <c r="D915" s="135" t="s">
        <v>238</v>
      </c>
      <c r="E915" s="135" t="s">
        <v>12</v>
      </c>
      <c r="F915" s="141" t="s">
        <v>245</v>
      </c>
      <c r="G915" s="135" t="s">
        <v>10</v>
      </c>
      <c r="H915" s="136">
        <f t="shared" si="170"/>
        <v>2704980</v>
      </c>
      <c r="I915" s="105">
        <f t="shared" si="167"/>
        <v>2704980</v>
      </c>
      <c r="J915" s="16">
        <f t="shared" si="168"/>
        <v>0</v>
      </c>
      <c r="K915" s="22">
        <v>2704.98</v>
      </c>
      <c r="O915" s="22">
        <v>2704.98</v>
      </c>
      <c r="P915" s="22">
        <v>2704.98</v>
      </c>
      <c r="Q915" s="22">
        <v>2704.98</v>
      </c>
      <c r="R915" s="22">
        <f t="shared" si="169"/>
        <v>2702275.02</v>
      </c>
      <c r="S915" s="22" t="e">
        <f>#REF!-P915</f>
        <v>#REF!</v>
      </c>
      <c r="T915" s="22" t="e">
        <f>#REF!-Q915</f>
        <v>#REF!</v>
      </c>
      <c r="U915" s="18" t="str">
        <f t="shared" si="160"/>
        <v>07 1 01 00000000</v>
      </c>
    </row>
    <row r="916" spans="1:21" s="14" customFormat="1" ht="26.4">
      <c r="A916" s="1"/>
      <c r="B916" s="133" t="s">
        <v>246</v>
      </c>
      <c r="C916" s="134" t="s">
        <v>595</v>
      </c>
      <c r="D916" s="135" t="s">
        <v>238</v>
      </c>
      <c r="E916" s="135" t="s">
        <v>12</v>
      </c>
      <c r="F916" s="141" t="s">
        <v>247</v>
      </c>
      <c r="G916" s="135" t="s">
        <v>10</v>
      </c>
      <c r="H916" s="136">
        <f t="shared" si="170"/>
        <v>2704980</v>
      </c>
      <c r="I916" s="105">
        <f t="shared" si="167"/>
        <v>2704980</v>
      </c>
      <c r="J916" s="16">
        <f t="shared" si="168"/>
        <v>0</v>
      </c>
      <c r="K916" s="22">
        <v>2704.98</v>
      </c>
      <c r="O916" s="22">
        <v>2704.98</v>
      </c>
      <c r="P916" s="22">
        <v>2704.98</v>
      </c>
      <c r="Q916" s="22">
        <v>2704.98</v>
      </c>
      <c r="R916" s="22">
        <f t="shared" si="169"/>
        <v>2702275.02</v>
      </c>
      <c r="S916" s="22" t="e">
        <f>#REF!-P916</f>
        <v>#REF!</v>
      </c>
      <c r="T916" s="22" t="e">
        <f>#REF!-Q916</f>
        <v>#REF!</v>
      </c>
      <c r="U916" s="18" t="str">
        <f t="shared" si="160"/>
        <v>07 1 01 20060000</v>
      </c>
    </row>
    <row r="917" spans="1:21" s="14" customFormat="1" ht="26.4">
      <c r="A917" s="1"/>
      <c r="B917" s="137" t="s">
        <v>29</v>
      </c>
      <c r="C917" s="134" t="s">
        <v>595</v>
      </c>
      <c r="D917" s="135" t="s">
        <v>238</v>
      </c>
      <c r="E917" s="135" t="s">
        <v>12</v>
      </c>
      <c r="F917" s="141" t="s">
        <v>247</v>
      </c>
      <c r="G917" s="135" t="s">
        <v>30</v>
      </c>
      <c r="H917" s="136">
        <f>H918</f>
        <v>2704980</v>
      </c>
      <c r="I917" s="105">
        <f t="shared" si="167"/>
        <v>2704980</v>
      </c>
      <c r="J917" s="16">
        <f t="shared" si="168"/>
        <v>0</v>
      </c>
      <c r="K917" s="22">
        <v>2704.98</v>
      </c>
      <c r="O917" s="22">
        <v>2704.98</v>
      </c>
      <c r="P917" s="22">
        <v>2704.98</v>
      </c>
      <c r="Q917" s="22">
        <v>2704.98</v>
      </c>
      <c r="R917" s="22">
        <f t="shared" si="169"/>
        <v>2702275.02</v>
      </c>
      <c r="S917" s="22" t="e">
        <f>#REF!-P917</f>
        <v>#REF!</v>
      </c>
      <c r="T917" s="22" t="e">
        <f>#REF!-Q917</f>
        <v>#REF!</v>
      </c>
      <c r="U917" s="18" t="str">
        <f t="shared" si="160"/>
        <v>07 1 01 20060240</v>
      </c>
    </row>
    <row r="918" spans="1:21" s="14" customFormat="1" ht="15.6">
      <c r="A918" s="1"/>
      <c r="B918" s="133" t="s">
        <v>31</v>
      </c>
      <c r="C918" s="134" t="s">
        <v>595</v>
      </c>
      <c r="D918" s="135" t="s">
        <v>238</v>
      </c>
      <c r="E918" s="135" t="s">
        <v>12</v>
      </c>
      <c r="F918" s="141" t="s">
        <v>247</v>
      </c>
      <c r="G918" s="135" t="s">
        <v>32</v>
      </c>
      <c r="H918" s="136">
        <v>2704980</v>
      </c>
      <c r="I918" s="105"/>
      <c r="J918" s="16"/>
      <c r="K918" s="22"/>
      <c r="O918" s="22"/>
      <c r="P918" s="22"/>
      <c r="Q918" s="22"/>
      <c r="R918" s="22"/>
      <c r="S918" s="22"/>
      <c r="T918" s="22"/>
      <c r="U918" s="18" t="str">
        <f t="shared" si="160"/>
        <v>07 1 01 20060244</v>
      </c>
    </row>
    <row r="919" spans="1:21" s="18" customFormat="1" ht="15.6">
      <c r="A919" s="15"/>
      <c r="B919" s="126" t="s">
        <v>316</v>
      </c>
      <c r="C919" s="127" t="s">
        <v>595</v>
      </c>
      <c r="D919" s="128" t="s">
        <v>317</v>
      </c>
      <c r="E919" s="128" t="s">
        <v>8</v>
      </c>
      <c r="F919" s="128" t="s">
        <v>9</v>
      </c>
      <c r="G919" s="128" t="s">
        <v>10</v>
      </c>
      <c r="H919" s="77">
        <f>H920+H1053+H1063</f>
        <v>1876269930</v>
      </c>
      <c r="I919" s="79">
        <f t="shared" ref="I919:I925" si="171">ROUND(K919*1000,2)</f>
        <v>1876269930</v>
      </c>
      <c r="J919" s="16">
        <f t="shared" ref="J919:J925" si="172">H919-I919</f>
        <v>0</v>
      </c>
      <c r="K919" s="19">
        <v>1876269.93</v>
      </c>
      <c r="O919" s="19">
        <v>1876197.93</v>
      </c>
      <c r="P919" s="19">
        <v>1939872.36</v>
      </c>
      <c r="Q919" s="19">
        <v>1989511.5600000003</v>
      </c>
      <c r="R919" s="19">
        <f t="shared" ref="R919:R925" si="173">H919-O919</f>
        <v>1874393732.0699999</v>
      </c>
      <c r="S919" s="19" t="e">
        <f>#REF!-P919</f>
        <v>#REF!</v>
      </c>
      <c r="T919" s="19" t="e">
        <f>#REF!-Q919</f>
        <v>#REF!</v>
      </c>
      <c r="U919" s="18" t="str">
        <f t="shared" si="160"/>
        <v>00 0 00 00000000</v>
      </c>
    </row>
    <row r="920" spans="1:21" s="18" customFormat="1" ht="15.6">
      <c r="A920" s="15"/>
      <c r="B920" s="129" t="s">
        <v>318</v>
      </c>
      <c r="C920" s="130" t="s">
        <v>595</v>
      </c>
      <c r="D920" s="131" t="s">
        <v>317</v>
      </c>
      <c r="E920" s="131" t="s">
        <v>14</v>
      </c>
      <c r="F920" s="131" t="s">
        <v>9</v>
      </c>
      <c r="G920" s="131" t="s">
        <v>10</v>
      </c>
      <c r="H920" s="132">
        <f>H921</f>
        <v>1547791570</v>
      </c>
      <c r="I920" s="104">
        <f t="shared" si="171"/>
        <v>1547791570</v>
      </c>
      <c r="J920" s="16">
        <f t="shared" si="172"/>
        <v>0</v>
      </c>
      <c r="K920" s="20">
        <v>1547791.57</v>
      </c>
      <c r="O920" s="20">
        <v>1547791.57</v>
      </c>
      <c r="P920" s="20">
        <v>1611474.33</v>
      </c>
      <c r="Q920" s="20">
        <v>1661075.4700000004</v>
      </c>
      <c r="R920" s="20">
        <f t="shared" si="173"/>
        <v>1546243778.4300001</v>
      </c>
      <c r="S920" s="20" t="e">
        <f>#REF!-P920</f>
        <v>#REF!</v>
      </c>
      <c r="T920" s="20" t="e">
        <f>#REF!-Q920</f>
        <v>#REF!</v>
      </c>
      <c r="U920" s="18" t="str">
        <f t="shared" si="160"/>
        <v>00 0 00 00000000</v>
      </c>
    </row>
    <row r="921" spans="1:21" s="18" customFormat="1" ht="26.4">
      <c r="A921" s="15"/>
      <c r="B921" s="146" t="s">
        <v>385</v>
      </c>
      <c r="C921" s="134" t="s">
        <v>595</v>
      </c>
      <c r="D921" s="135" t="s">
        <v>317</v>
      </c>
      <c r="E921" s="135" t="s">
        <v>14</v>
      </c>
      <c r="F921" s="135" t="s">
        <v>386</v>
      </c>
      <c r="G921" s="135" t="s">
        <v>10</v>
      </c>
      <c r="H921" s="136">
        <f>H922+H998+H1048</f>
        <v>1547791570</v>
      </c>
      <c r="I921" s="111">
        <f t="shared" si="171"/>
        <v>1547791570</v>
      </c>
      <c r="J921" s="16">
        <f t="shared" si="172"/>
        <v>0</v>
      </c>
      <c r="K921" s="40">
        <v>1547791.57</v>
      </c>
      <c r="O921" s="40">
        <v>1547791.57</v>
      </c>
      <c r="P921" s="40">
        <v>1611474.33</v>
      </c>
      <c r="Q921" s="40">
        <v>1661075.4700000004</v>
      </c>
      <c r="R921" s="40">
        <f t="shared" si="173"/>
        <v>1546243778.4300001</v>
      </c>
      <c r="S921" s="40" t="e">
        <f>#REF!-P921</f>
        <v>#REF!</v>
      </c>
      <c r="T921" s="40" t="e">
        <f>#REF!-Q921</f>
        <v>#REF!</v>
      </c>
      <c r="U921" s="18" t="str">
        <f t="shared" si="160"/>
        <v>03 0 00 00000000</v>
      </c>
    </row>
    <row r="922" spans="1:21" s="18" customFormat="1" ht="39.6">
      <c r="A922" s="15"/>
      <c r="B922" s="158" t="s">
        <v>596</v>
      </c>
      <c r="C922" s="134" t="s">
        <v>595</v>
      </c>
      <c r="D922" s="135" t="s">
        <v>317</v>
      </c>
      <c r="E922" s="135" t="s">
        <v>14</v>
      </c>
      <c r="F922" s="135" t="s">
        <v>597</v>
      </c>
      <c r="G922" s="135" t="s">
        <v>10</v>
      </c>
      <c r="H922" s="136">
        <f>H923+H977</f>
        <v>1524462330</v>
      </c>
      <c r="I922" s="111">
        <f t="shared" si="171"/>
        <v>1524462330</v>
      </c>
      <c r="J922" s="16">
        <f t="shared" si="172"/>
        <v>0</v>
      </c>
      <c r="K922" s="40">
        <v>1524462.33</v>
      </c>
      <c r="O922" s="40">
        <v>1524462.33</v>
      </c>
      <c r="P922" s="40">
        <v>1588079.09</v>
      </c>
      <c r="Q922" s="40">
        <v>1607633.8800000004</v>
      </c>
      <c r="R922" s="40">
        <f t="shared" si="173"/>
        <v>1522937867.6700001</v>
      </c>
      <c r="S922" s="40" t="e">
        <f>#REF!-P922</f>
        <v>#REF!</v>
      </c>
      <c r="T922" s="40" t="e">
        <f>#REF!-Q922</f>
        <v>#REF!</v>
      </c>
      <c r="U922" s="18" t="str">
        <f t="shared" si="160"/>
        <v>03 1 00 00000 000</v>
      </c>
    </row>
    <row r="923" spans="1:21" s="18" customFormat="1" ht="26.4">
      <c r="A923" s="15" t="s">
        <v>598</v>
      </c>
      <c r="B923" s="159" t="s">
        <v>599</v>
      </c>
      <c r="C923" s="134" t="s">
        <v>595</v>
      </c>
      <c r="D923" s="135" t="s">
        <v>317</v>
      </c>
      <c r="E923" s="135" t="s">
        <v>14</v>
      </c>
      <c r="F923" s="135" t="s">
        <v>600</v>
      </c>
      <c r="G923" s="135" t="s">
        <v>10</v>
      </c>
      <c r="H923" s="136">
        <f>H924+H929+H934+H939+H947+H952+H957+H962+H967+H972+H942</f>
        <v>1289482970</v>
      </c>
      <c r="I923" s="112">
        <f t="shared" si="171"/>
        <v>1289482970</v>
      </c>
      <c r="J923" s="16">
        <f t="shared" si="172"/>
        <v>0</v>
      </c>
      <c r="K923" s="41">
        <v>1289482.9700000002</v>
      </c>
      <c r="O923" s="41">
        <v>1289482.9700000002</v>
      </c>
      <c r="P923" s="41">
        <v>1342429.75</v>
      </c>
      <c r="Q923" s="41">
        <v>1346620.0200000003</v>
      </c>
      <c r="R923" s="41">
        <f t="shared" si="173"/>
        <v>1288193487.03</v>
      </c>
      <c r="S923" s="41" t="e">
        <f>#REF!-P923</f>
        <v>#REF!</v>
      </c>
      <c r="T923" s="41" t="e">
        <f>#REF!-Q923</f>
        <v>#REF!</v>
      </c>
      <c r="U923" s="18" t="str">
        <f t="shared" si="160"/>
        <v>03 1 01 00000 000</v>
      </c>
    </row>
    <row r="924" spans="1:21" s="18" customFormat="1" ht="26.4">
      <c r="A924" s="15"/>
      <c r="B924" s="146" t="s">
        <v>601</v>
      </c>
      <c r="C924" s="134" t="s">
        <v>595</v>
      </c>
      <c r="D924" s="135" t="s">
        <v>317</v>
      </c>
      <c r="E924" s="135" t="s">
        <v>14</v>
      </c>
      <c r="F924" s="135" t="s">
        <v>602</v>
      </c>
      <c r="G924" s="135" t="s">
        <v>10</v>
      </c>
      <c r="H924" s="136">
        <f>H925+H927</f>
        <v>15217200</v>
      </c>
      <c r="I924" s="112">
        <f t="shared" si="171"/>
        <v>15217200</v>
      </c>
      <c r="J924" s="16">
        <f t="shared" si="172"/>
        <v>0</v>
      </c>
      <c r="K924" s="41">
        <v>15217.199999999999</v>
      </c>
      <c r="O924" s="41">
        <v>15217.199999999999</v>
      </c>
      <c r="P924" s="41">
        <v>15825.1</v>
      </c>
      <c r="Q924" s="41">
        <v>16463.5</v>
      </c>
      <c r="R924" s="41">
        <f t="shared" si="173"/>
        <v>15201982.800000001</v>
      </c>
      <c r="S924" s="41" t="e">
        <f>#REF!-P924</f>
        <v>#REF!</v>
      </c>
      <c r="T924" s="41" t="e">
        <f>#REF!-Q924</f>
        <v>#REF!</v>
      </c>
      <c r="U924" s="18" t="str">
        <f t="shared" si="160"/>
        <v>03 1 01 52200000</v>
      </c>
    </row>
    <row r="925" spans="1:21" s="18" customFormat="1" ht="26.4">
      <c r="A925" s="15"/>
      <c r="B925" s="133" t="s">
        <v>29</v>
      </c>
      <c r="C925" s="134" t="s">
        <v>595</v>
      </c>
      <c r="D925" s="135" t="s">
        <v>317</v>
      </c>
      <c r="E925" s="135" t="s">
        <v>14</v>
      </c>
      <c r="F925" s="135" t="s">
        <v>602</v>
      </c>
      <c r="G925" s="135" t="s">
        <v>30</v>
      </c>
      <c r="H925" s="136">
        <f>H926</f>
        <v>224880</v>
      </c>
      <c r="I925" s="105">
        <f t="shared" si="171"/>
        <v>224880</v>
      </c>
      <c r="J925" s="16">
        <f t="shared" si="172"/>
        <v>0</v>
      </c>
      <c r="K925" s="41">
        <v>224.88</v>
      </c>
      <c r="O925" s="41">
        <v>224.88</v>
      </c>
      <c r="P925" s="41">
        <v>233.87</v>
      </c>
      <c r="Q925" s="41">
        <v>243.3</v>
      </c>
      <c r="R925" s="41">
        <f t="shared" si="173"/>
        <v>224655.12</v>
      </c>
      <c r="S925" s="41" t="e">
        <f>#REF!-P925</f>
        <v>#REF!</v>
      </c>
      <c r="T925" s="41" t="e">
        <f>#REF!-Q925</f>
        <v>#REF!</v>
      </c>
      <c r="U925" s="18" t="str">
        <f t="shared" si="160"/>
        <v>03 1 01 52200240</v>
      </c>
    </row>
    <row r="926" spans="1:21" s="18" customFormat="1" ht="15.6">
      <c r="A926" s="15"/>
      <c r="B926" s="133" t="s">
        <v>31</v>
      </c>
      <c r="C926" s="134" t="s">
        <v>595</v>
      </c>
      <c r="D926" s="135" t="s">
        <v>317</v>
      </c>
      <c r="E926" s="135" t="s">
        <v>14</v>
      </c>
      <c r="F926" s="135" t="s">
        <v>602</v>
      </c>
      <c r="G926" s="135" t="s">
        <v>32</v>
      </c>
      <c r="H926" s="136">
        <v>224880</v>
      </c>
      <c r="I926" s="105"/>
      <c r="J926" s="16"/>
      <c r="K926" s="41"/>
      <c r="O926" s="41"/>
      <c r="P926" s="41"/>
      <c r="Q926" s="41"/>
      <c r="R926" s="41"/>
      <c r="S926" s="41"/>
      <c r="T926" s="41"/>
      <c r="U926" s="18" t="str">
        <f t="shared" si="160"/>
        <v>03 1 01 52200244</v>
      </c>
    </row>
    <row r="927" spans="1:21" s="18" customFormat="1" ht="15.6">
      <c r="A927" s="15"/>
      <c r="B927" s="143" t="s">
        <v>493</v>
      </c>
      <c r="C927" s="134" t="s">
        <v>595</v>
      </c>
      <c r="D927" s="135" t="s">
        <v>317</v>
      </c>
      <c r="E927" s="135" t="s">
        <v>14</v>
      </c>
      <c r="F927" s="135" t="s">
        <v>602</v>
      </c>
      <c r="G927" s="135" t="s">
        <v>494</v>
      </c>
      <c r="H927" s="136">
        <f>H928</f>
        <v>14992320</v>
      </c>
      <c r="I927" s="105">
        <f>ROUND(K927*1000,2)</f>
        <v>14992320</v>
      </c>
      <c r="J927" s="16">
        <f>H927-I927</f>
        <v>0</v>
      </c>
      <c r="K927" s="41">
        <v>14992.32</v>
      </c>
      <c r="O927" s="41">
        <v>14992.32</v>
      </c>
      <c r="P927" s="41">
        <v>15591.23</v>
      </c>
      <c r="Q927" s="41">
        <v>16220.2</v>
      </c>
      <c r="R927" s="41">
        <f>H927-O927</f>
        <v>14977327.68</v>
      </c>
      <c r="S927" s="41" t="e">
        <f>#REF!-P927</f>
        <v>#REF!</v>
      </c>
      <c r="T927" s="41" t="e">
        <f>#REF!-Q927</f>
        <v>#REF!</v>
      </c>
      <c r="U927" s="18" t="str">
        <f t="shared" si="160"/>
        <v>03 1 01 52200310</v>
      </c>
    </row>
    <row r="928" spans="1:21" s="27" customFormat="1" ht="26.4">
      <c r="A928" s="23"/>
      <c r="B928" s="137" t="s">
        <v>495</v>
      </c>
      <c r="C928" s="134" t="s">
        <v>595</v>
      </c>
      <c r="D928" s="135" t="s">
        <v>317</v>
      </c>
      <c r="E928" s="135" t="s">
        <v>14</v>
      </c>
      <c r="F928" s="135" t="s">
        <v>602</v>
      </c>
      <c r="G928" s="135" t="s">
        <v>496</v>
      </c>
      <c r="H928" s="136">
        <v>14992320</v>
      </c>
      <c r="I928" s="105"/>
      <c r="J928" s="25"/>
      <c r="K928" s="42"/>
      <c r="O928" s="42"/>
      <c r="P928" s="42"/>
      <c r="Q928" s="42"/>
      <c r="R928" s="42"/>
      <c r="S928" s="42"/>
      <c r="T928" s="42"/>
      <c r="U928" s="27" t="str">
        <f t="shared" si="160"/>
        <v>03 1 01 52200313</v>
      </c>
    </row>
    <row r="929" spans="1:21" s="18" customFormat="1" ht="26.4">
      <c r="A929" s="15"/>
      <c r="B929" s="146" t="s">
        <v>603</v>
      </c>
      <c r="C929" s="134" t="s">
        <v>595</v>
      </c>
      <c r="D929" s="135" t="s">
        <v>317</v>
      </c>
      <c r="E929" s="135" t="s">
        <v>14</v>
      </c>
      <c r="F929" s="135" t="s">
        <v>604</v>
      </c>
      <c r="G929" s="135" t="s">
        <v>10</v>
      </c>
      <c r="H929" s="136">
        <f>H930+H932</f>
        <v>335846300</v>
      </c>
      <c r="I929" s="112">
        <f>ROUND(K929*1000,2)</f>
        <v>335846300</v>
      </c>
      <c r="J929" s="16">
        <f>H929-I929</f>
        <v>0</v>
      </c>
      <c r="K929" s="41">
        <v>335846.3</v>
      </c>
      <c r="O929" s="41">
        <v>335846.3</v>
      </c>
      <c r="P929" s="41">
        <v>342847.89999999997</v>
      </c>
      <c r="Q929" s="41">
        <v>342746.10000000003</v>
      </c>
      <c r="R929" s="41">
        <f>H929-O929</f>
        <v>335510453.69999999</v>
      </c>
      <c r="S929" s="41" t="e">
        <f>#REF!-P929</f>
        <v>#REF!</v>
      </c>
      <c r="T929" s="41" t="e">
        <f>#REF!-Q929</f>
        <v>#REF!</v>
      </c>
      <c r="U929" s="18" t="str">
        <f t="shared" si="160"/>
        <v>03 1 01 52500000</v>
      </c>
    </row>
    <row r="930" spans="1:21" s="18" customFormat="1" ht="26.4">
      <c r="A930" s="15"/>
      <c r="B930" s="133" t="s">
        <v>29</v>
      </c>
      <c r="C930" s="134" t="s">
        <v>595</v>
      </c>
      <c r="D930" s="135" t="s">
        <v>317</v>
      </c>
      <c r="E930" s="135" t="s">
        <v>14</v>
      </c>
      <c r="F930" s="135" t="s">
        <v>604</v>
      </c>
      <c r="G930" s="135" t="s">
        <v>30</v>
      </c>
      <c r="H930" s="136">
        <f>H931</f>
        <v>2454870</v>
      </c>
      <c r="I930" s="105">
        <f>ROUND(K930*1000,2)</f>
        <v>2454870</v>
      </c>
      <c r="J930" s="16">
        <f>H930-I930</f>
        <v>0</v>
      </c>
      <c r="K930" s="41">
        <v>2454.87</v>
      </c>
      <c r="O930" s="41">
        <v>2454.87</v>
      </c>
      <c r="P930" s="41">
        <v>2558.35</v>
      </c>
      <c r="Q930" s="41">
        <v>2556.84</v>
      </c>
      <c r="R930" s="41">
        <f>H930-O930</f>
        <v>2452415.13</v>
      </c>
      <c r="S930" s="41" t="e">
        <f>#REF!-P930</f>
        <v>#REF!</v>
      </c>
      <c r="T930" s="41" t="e">
        <f>#REF!-Q930</f>
        <v>#REF!</v>
      </c>
      <c r="U930" s="18" t="str">
        <f t="shared" ref="U930:U1015" si="174">CONCATENATE(F930,G930)</f>
        <v>03 1 01 52500240</v>
      </c>
    </row>
    <row r="931" spans="1:21" s="18" customFormat="1" ht="15.6">
      <c r="A931" s="15"/>
      <c r="B931" s="133" t="s">
        <v>31</v>
      </c>
      <c r="C931" s="134" t="s">
        <v>595</v>
      </c>
      <c r="D931" s="135" t="s">
        <v>317</v>
      </c>
      <c r="E931" s="135" t="s">
        <v>14</v>
      </c>
      <c r="F931" s="135" t="s">
        <v>604</v>
      </c>
      <c r="G931" s="135" t="s">
        <v>32</v>
      </c>
      <c r="H931" s="136">
        <v>2454870</v>
      </c>
      <c r="I931" s="105"/>
      <c r="J931" s="16"/>
      <c r="K931" s="41"/>
      <c r="O931" s="41"/>
      <c r="P931" s="41"/>
      <c r="Q931" s="41"/>
      <c r="R931" s="41"/>
      <c r="S931" s="41"/>
      <c r="T931" s="41"/>
      <c r="U931" s="18" t="str">
        <f t="shared" si="174"/>
        <v>03 1 01 52500244</v>
      </c>
    </row>
    <row r="932" spans="1:21" s="18" customFormat="1" ht="15.6">
      <c r="A932" s="15"/>
      <c r="B932" s="143" t="s">
        <v>493</v>
      </c>
      <c r="C932" s="134" t="s">
        <v>595</v>
      </c>
      <c r="D932" s="135" t="s">
        <v>317</v>
      </c>
      <c r="E932" s="135" t="s">
        <v>14</v>
      </c>
      <c r="F932" s="135" t="s">
        <v>604</v>
      </c>
      <c r="G932" s="135" t="s">
        <v>494</v>
      </c>
      <c r="H932" s="136">
        <f>H933</f>
        <v>333391430</v>
      </c>
      <c r="I932" s="105">
        <f>ROUND(K932*1000,2)</f>
        <v>333391430</v>
      </c>
      <c r="J932" s="16">
        <f>H932-I932</f>
        <v>0</v>
      </c>
      <c r="K932" s="41">
        <v>333391.43</v>
      </c>
      <c r="O932" s="41">
        <v>333391.43</v>
      </c>
      <c r="P932" s="41">
        <v>340289.55</v>
      </c>
      <c r="Q932" s="41">
        <v>340189.26</v>
      </c>
      <c r="R932" s="41">
        <f>H932-O932</f>
        <v>333058038.56999999</v>
      </c>
      <c r="S932" s="41" t="e">
        <f>#REF!-P932</f>
        <v>#REF!</v>
      </c>
      <c r="T932" s="41" t="e">
        <f>#REF!-Q932</f>
        <v>#REF!</v>
      </c>
      <c r="U932" s="18" t="str">
        <f t="shared" si="174"/>
        <v>03 1 01 52500310</v>
      </c>
    </row>
    <row r="933" spans="1:21" s="18" customFormat="1" ht="26.4">
      <c r="A933" s="15"/>
      <c r="B933" s="137" t="s">
        <v>495</v>
      </c>
      <c r="C933" s="134" t="s">
        <v>595</v>
      </c>
      <c r="D933" s="135" t="s">
        <v>317</v>
      </c>
      <c r="E933" s="135" t="s">
        <v>14</v>
      </c>
      <c r="F933" s="135" t="s">
        <v>604</v>
      </c>
      <c r="G933" s="135" t="s">
        <v>496</v>
      </c>
      <c r="H933" s="136">
        <v>333391430</v>
      </c>
      <c r="I933" s="105"/>
      <c r="J933" s="16"/>
      <c r="K933" s="41"/>
      <c r="O933" s="41"/>
      <c r="P933" s="41"/>
      <c r="Q933" s="41"/>
      <c r="R933" s="41"/>
      <c r="S933" s="41"/>
      <c r="T933" s="41"/>
      <c r="U933" s="18" t="str">
        <f t="shared" si="174"/>
        <v>03 1 01 52500313</v>
      </c>
    </row>
    <row r="934" spans="1:21" s="18" customFormat="1" ht="118.8">
      <c r="A934" s="15"/>
      <c r="B934" s="148" t="s">
        <v>605</v>
      </c>
      <c r="C934" s="134" t="s">
        <v>595</v>
      </c>
      <c r="D934" s="135" t="s">
        <v>317</v>
      </c>
      <c r="E934" s="135" t="s">
        <v>14</v>
      </c>
      <c r="F934" s="135" t="s">
        <v>606</v>
      </c>
      <c r="G934" s="135" t="s">
        <v>10</v>
      </c>
      <c r="H934" s="136">
        <f>H935+H937</f>
        <v>107800</v>
      </c>
      <c r="I934" s="112">
        <f>ROUND(K934*1000,2)</f>
        <v>107800</v>
      </c>
      <c r="J934" s="16">
        <f>H934-I934</f>
        <v>0</v>
      </c>
      <c r="K934" s="41">
        <v>107.80000000000001</v>
      </c>
      <c r="O934" s="41">
        <v>107.80000000000001</v>
      </c>
      <c r="P934" s="41">
        <v>74.900000000000006</v>
      </c>
      <c r="Q934" s="41">
        <v>74.900000000000006</v>
      </c>
      <c r="R934" s="41">
        <f>H934-O934</f>
        <v>107692.2</v>
      </c>
      <c r="S934" s="41" t="e">
        <f>#REF!-P934</f>
        <v>#REF!</v>
      </c>
      <c r="T934" s="41" t="e">
        <f>#REF!-Q934</f>
        <v>#REF!</v>
      </c>
      <c r="U934" s="18" t="str">
        <f t="shared" si="174"/>
        <v>03 1 01 52800000</v>
      </c>
    </row>
    <row r="935" spans="1:21" s="18" customFormat="1" ht="26.4">
      <c r="A935" s="15"/>
      <c r="B935" s="133" t="s">
        <v>29</v>
      </c>
      <c r="C935" s="134" t="s">
        <v>595</v>
      </c>
      <c r="D935" s="135" t="s">
        <v>317</v>
      </c>
      <c r="E935" s="135" t="s">
        <v>14</v>
      </c>
      <c r="F935" s="135" t="s">
        <v>606</v>
      </c>
      <c r="G935" s="135" t="s">
        <v>30</v>
      </c>
      <c r="H935" s="136">
        <f>H936</f>
        <v>1430</v>
      </c>
      <c r="I935" s="105">
        <f>ROUND(K935*1000,2)</f>
        <v>1430</v>
      </c>
      <c r="J935" s="16">
        <f>H935-I935</f>
        <v>0</v>
      </c>
      <c r="K935" s="41">
        <v>1.43</v>
      </c>
      <c r="O935" s="41">
        <v>1.43</v>
      </c>
      <c r="P935" s="41">
        <v>1</v>
      </c>
      <c r="Q935" s="41">
        <v>1</v>
      </c>
      <c r="R935" s="41">
        <f>H935-O935</f>
        <v>1428.57</v>
      </c>
      <c r="S935" s="41" t="e">
        <f>#REF!-P935</f>
        <v>#REF!</v>
      </c>
      <c r="T935" s="41" t="e">
        <f>#REF!-Q935</f>
        <v>#REF!</v>
      </c>
      <c r="U935" s="18" t="str">
        <f t="shared" si="174"/>
        <v>03 1 01 52800240</v>
      </c>
    </row>
    <row r="936" spans="1:21" s="18" customFormat="1" ht="15.6">
      <c r="A936" s="15"/>
      <c r="B936" s="133" t="s">
        <v>31</v>
      </c>
      <c r="C936" s="134" t="s">
        <v>595</v>
      </c>
      <c r="D936" s="135" t="s">
        <v>317</v>
      </c>
      <c r="E936" s="135" t="s">
        <v>14</v>
      </c>
      <c r="F936" s="135" t="s">
        <v>606</v>
      </c>
      <c r="G936" s="135" t="s">
        <v>32</v>
      </c>
      <c r="H936" s="136">
        <v>1430</v>
      </c>
      <c r="I936" s="105"/>
      <c r="J936" s="16"/>
      <c r="K936" s="41"/>
      <c r="O936" s="41"/>
      <c r="P936" s="41"/>
      <c r="Q936" s="41"/>
      <c r="R936" s="41"/>
      <c r="S936" s="41"/>
      <c r="T936" s="41"/>
      <c r="U936" s="18" t="str">
        <f t="shared" si="174"/>
        <v>03 1 01 52800244</v>
      </c>
    </row>
    <row r="937" spans="1:21" s="18" customFormat="1" ht="15.6">
      <c r="A937" s="15"/>
      <c r="B937" s="143" t="s">
        <v>493</v>
      </c>
      <c r="C937" s="134" t="s">
        <v>595</v>
      </c>
      <c r="D937" s="135" t="s">
        <v>317</v>
      </c>
      <c r="E937" s="135" t="s">
        <v>14</v>
      </c>
      <c r="F937" s="135" t="s">
        <v>606</v>
      </c>
      <c r="G937" s="135" t="s">
        <v>494</v>
      </c>
      <c r="H937" s="136">
        <f>H938</f>
        <v>106370</v>
      </c>
      <c r="I937" s="105">
        <f>ROUND(K937*1000,2)</f>
        <v>106370</v>
      </c>
      <c r="J937" s="16">
        <f>H937-I937</f>
        <v>0</v>
      </c>
      <c r="K937" s="41">
        <v>106.37</v>
      </c>
      <c r="O937" s="41">
        <v>106.37</v>
      </c>
      <c r="P937" s="41">
        <v>73.900000000000006</v>
      </c>
      <c r="Q937" s="41">
        <v>73.900000000000006</v>
      </c>
      <c r="R937" s="41">
        <f>H937-O937</f>
        <v>106263.63</v>
      </c>
      <c r="S937" s="41" t="e">
        <f>#REF!-P937</f>
        <v>#REF!</v>
      </c>
      <c r="T937" s="41" t="e">
        <f>#REF!-Q937</f>
        <v>#REF!</v>
      </c>
      <c r="U937" s="18" t="str">
        <f t="shared" si="174"/>
        <v>03 1 01 52800310</v>
      </c>
    </row>
    <row r="938" spans="1:21" s="18" customFormat="1" ht="26.4">
      <c r="A938" s="15"/>
      <c r="B938" s="137" t="s">
        <v>495</v>
      </c>
      <c r="C938" s="134" t="s">
        <v>595</v>
      </c>
      <c r="D938" s="135" t="s">
        <v>317</v>
      </c>
      <c r="E938" s="135" t="s">
        <v>14</v>
      </c>
      <c r="F938" s="135" t="s">
        <v>606</v>
      </c>
      <c r="G938" s="135" t="s">
        <v>496</v>
      </c>
      <c r="H938" s="136">
        <v>106370</v>
      </c>
      <c r="I938" s="105"/>
      <c r="J938" s="16"/>
      <c r="K938" s="41"/>
      <c r="O938" s="41"/>
      <c r="P938" s="41"/>
      <c r="Q938" s="41"/>
      <c r="R938" s="41"/>
      <c r="S938" s="41"/>
      <c r="T938" s="41"/>
    </row>
    <row r="939" spans="1:21" s="18" customFormat="1" ht="26.4">
      <c r="A939" s="15"/>
      <c r="B939" s="161" t="s">
        <v>607</v>
      </c>
      <c r="C939" s="134" t="s">
        <v>595</v>
      </c>
      <c r="D939" s="135" t="s">
        <v>317</v>
      </c>
      <c r="E939" s="135" t="s">
        <v>14</v>
      </c>
      <c r="F939" s="135" t="s">
        <v>608</v>
      </c>
      <c r="G939" s="135" t="s">
        <v>10</v>
      </c>
      <c r="H939" s="136">
        <f>H940</f>
        <v>7961360</v>
      </c>
      <c r="I939" s="112">
        <f>ROUND(K939*1000,2)</f>
        <v>7961360</v>
      </c>
      <c r="J939" s="16">
        <f>H939-I939</f>
        <v>0</v>
      </c>
      <c r="K939" s="41">
        <v>7961.36</v>
      </c>
      <c r="O939" s="41">
        <v>7961.36</v>
      </c>
      <c r="P939" s="41">
        <v>7961.36</v>
      </c>
      <c r="Q939" s="41">
        <v>7961.36</v>
      </c>
      <c r="R939" s="41">
        <f>H939-O939</f>
        <v>7953398.6399999997</v>
      </c>
      <c r="S939" s="41" t="e">
        <f>#REF!-P939</f>
        <v>#REF!</v>
      </c>
      <c r="T939" s="41" t="e">
        <f>#REF!-Q939</f>
        <v>#REF!</v>
      </c>
      <c r="U939" s="18" t="str">
        <f t="shared" si="174"/>
        <v>03 1 01 76240000</v>
      </c>
    </row>
    <row r="940" spans="1:21" s="18" customFormat="1" ht="15.6">
      <c r="A940" s="15"/>
      <c r="B940" s="143" t="s">
        <v>493</v>
      </c>
      <c r="C940" s="134" t="s">
        <v>595</v>
      </c>
      <c r="D940" s="135" t="s">
        <v>317</v>
      </c>
      <c r="E940" s="135" t="s">
        <v>14</v>
      </c>
      <c r="F940" s="135" t="s">
        <v>608</v>
      </c>
      <c r="G940" s="135" t="s">
        <v>494</v>
      </c>
      <c r="H940" s="136">
        <f>H941</f>
        <v>7961360</v>
      </c>
      <c r="I940" s="105">
        <f>ROUND(K940*1000,2)</f>
        <v>7961360</v>
      </c>
      <c r="J940" s="16">
        <f>H940-I940</f>
        <v>0</v>
      </c>
      <c r="K940" s="41">
        <v>7961.36</v>
      </c>
      <c r="O940" s="41">
        <v>7961.36</v>
      </c>
      <c r="P940" s="41">
        <v>7961.36</v>
      </c>
      <c r="Q940" s="41">
        <v>7961.36</v>
      </c>
      <c r="R940" s="41">
        <f>H940-O940</f>
        <v>7953398.6399999997</v>
      </c>
      <c r="S940" s="41" t="e">
        <f>#REF!-P940</f>
        <v>#REF!</v>
      </c>
      <c r="T940" s="41" t="e">
        <f>#REF!-Q940</f>
        <v>#REF!</v>
      </c>
      <c r="U940" s="18" t="str">
        <f t="shared" si="174"/>
        <v>03 1 01 76240310</v>
      </c>
    </row>
    <row r="941" spans="1:21" s="18" customFormat="1" ht="26.4">
      <c r="A941" s="15"/>
      <c r="B941" s="137" t="s">
        <v>495</v>
      </c>
      <c r="C941" s="134" t="s">
        <v>595</v>
      </c>
      <c r="D941" s="135" t="s">
        <v>317</v>
      </c>
      <c r="E941" s="135" t="s">
        <v>14</v>
      </c>
      <c r="F941" s="135" t="s">
        <v>608</v>
      </c>
      <c r="G941" s="135" t="s">
        <v>496</v>
      </c>
      <c r="H941" s="136">
        <v>7961360</v>
      </c>
      <c r="I941" s="105"/>
      <c r="J941" s="16"/>
      <c r="K941" s="41"/>
      <c r="O941" s="41"/>
      <c r="P941" s="41"/>
      <c r="Q941" s="41"/>
      <c r="R941" s="41"/>
      <c r="S941" s="41"/>
      <c r="T941" s="41"/>
      <c r="U941" s="18" t="str">
        <f t="shared" si="174"/>
        <v>03 1 01 76240313</v>
      </c>
    </row>
    <row r="942" spans="1:21" s="18" customFormat="1" ht="39.6">
      <c r="A942" s="15"/>
      <c r="B942" s="143" t="s">
        <v>609</v>
      </c>
      <c r="C942" s="134" t="s">
        <v>595</v>
      </c>
      <c r="D942" s="135" t="s">
        <v>317</v>
      </c>
      <c r="E942" s="135" t="s">
        <v>14</v>
      </c>
      <c r="F942" s="135" t="s">
        <v>610</v>
      </c>
      <c r="G942" s="135" t="s">
        <v>10</v>
      </c>
      <c r="H942" s="136">
        <f>H943+H945</f>
        <v>4551870</v>
      </c>
      <c r="I942" s="105">
        <f>ROUND(K942*1000,2)</f>
        <v>4551870</v>
      </c>
      <c r="J942" s="16">
        <f>H942-I942</f>
        <v>0</v>
      </c>
      <c r="K942" s="22">
        <v>4551.87</v>
      </c>
      <c r="O942" s="22">
        <v>4551.87</v>
      </c>
      <c r="P942" s="22">
        <v>4551.87</v>
      </c>
      <c r="Q942" s="22">
        <v>4551.87</v>
      </c>
      <c r="R942" s="22">
        <f>H942-O942</f>
        <v>4547318.13</v>
      </c>
      <c r="S942" s="22" t="e">
        <f>#REF!-P942</f>
        <v>#REF!</v>
      </c>
      <c r="T942" s="22" t="e">
        <f>#REF!-Q942</f>
        <v>#REF!</v>
      </c>
      <c r="U942" s="18" t="str">
        <f t="shared" si="174"/>
        <v>03 1 01 77220 000</v>
      </c>
    </row>
    <row r="943" spans="1:21" s="18" customFormat="1" ht="26.4">
      <c r="A943" s="15"/>
      <c r="B943" s="143" t="s">
        <v>29</v>
      </c>
      <c r="C943" s="134" t="s">
        <v>595</v>
      </c>
      <c r="D943" s="135" t="s">
        <v>317</v>
      </c>
      <c r="E943" s="135" t="s">
        <v>14</v>
      </c>
      <c r="F943" s="135" t="s">
        <v>610</v>
      </c>
      <c r="G943" s="135" t="s">
        <v>30</v>
      </c>
      <c r="H943" s="136">
        <f>H944</f>
        <v>50000</v>
      </c>
      <c r="I943" s="105">
        <f>ROUND(K943*1000,2)</f>
        <v>50000</v>
      </c>
      <c r="J943" s="16">
        <f>H943-I943</f>
        <v>0</v>
      </c>
      <c r="K943" s="22">
        <v>50</v>
      </c>
      <c r="O943" s="22">
        <v>50</v>
      </c>
      <c r="P943" s="22">
        <v>50</v>
      </c>
      <c r="Q943" s="22">
        <v>50</v>
      </c>
      <c r="R943" s="22">
        <f>H943-O943</f>
        <v>49950</v>
      </c>
      <c r="S943" s="22" t="e">
        <f>#REF!-P943</f>
        <v>#REF!</v>
      </c>
      <c r="T943" s="22" t="e">
        <f>#REF!-Q943</f>
        <v>#REF!</v>
      </c>
      <c r="U943" s="18" t="str">
        <f t="shared" si="174"/>
        <v>03 1 01 77220 240</v>
      </c>
    </row>
    <row r="944" spans="1:21" s="18" customFormat="1" ht="15.6">
      <c r="A944" s="15"/>
      <c r="B944" s="133" t="s">
        <v>31</v>
      </c>
      <c r="C944" s="134" t="s">
        <v>595</v>
      </c>
      <c r="D944" s="135" t="s">
        <v>317</v>
      </c>
      <c r="E944" s="135" t="s">
        <v>14</v>
      </c>
      <c r="F944" s="135" t="s">
        <v>610</v>
      </c>
      <c r="G944" s="135" t="s">
        <v>32</v>
      </c>
      <c r="H944" s="136">
        <v>50000</v>
      </c>
      <c r="I944" s="105"/>
      <c r="J944" s="16"/>
      <c r="K944" s="22"/>
      <c r="O944" s="22"/>
      <c r="P944" s="22"/>
      <c r="Q944" s="22"/>
      <c r="R944" s="22"/>
      <c r="S944" s="22"/>
      <c r="T944" s="22"/>
      <c r="U944" s="18" t="str">
        <f t="shared" si="174"/>
        <v>03 1 01 77220 244</v>
      </c>
    </row>
    <row r="945" spans="1:21" s="18" customFormat="1" ht="15.6">
      <c r="A945" s="15"/>
      <c r="B945" s="143" t="s">
        <v>493</v>
      </c>
      <c r="C945" s="134" t="s">
        <v>595</v>
      </c>
      <c r="D945" s="135" t="s">
        <v>317</v>
      </c>
      <c r="E945" s="135" t="s">
        <v>14</v>
      </c>
      <c r="F945" s="135" t="s">
        <v>610</v>
      </c>
      <c r="G945" s="135" t="s">
        <v>494</v>
      </c>
      <c r="H945" s="136">
        <f>H946</f>
        <v>4501870</v>
      </c>
      <c r="I945" s="105">
        <f>ROUND(K945*1000,2)</f>
        <v>4501870</v>
      </c>
      <c r="J945" s="16">
        <f>H945-I945</f>
        <v>0</v>
      </c>
      <c r="K945" s="22">
        <v>4501.87</v>
      </c>
      <c r="O945" s="22">
        <v>4501.87</v>
      </c>
      <c r="P945" s="22">
        <v>4501.87</v>
      </c>
      <c r="Q945" s="22">
        <v>4501.87</v>
      </c>
      <c r="R945" s="22">
        <f>H945-O945</f>
        <v>4497368.13</v>
      </c>
      <c r="S945" s="22" t="e">
        <f>#REF!-P945</f>
        <v>#REF!</v>
      </c>
      <c r="T945" s="22" t="e">
        <f>#REF!-Q945</f>
        <v>#REF!</v>
      </c>
      <c r="U945" s="18" t="str">
        <f t="shared" si="174"/>
        <v>03 1 01 77220 310</v>
      </c>
    </row>
    <row r="946" spans="1:21" s="18" customFormat="1" ht="26.4">
      <c r="A946" s="15"/>
      <c r="B946" s="137" t="s">
        <v>495</v>
      </c>
      <c r="C946" s="134" t="s">
        <v>595</v>
      </c>
      <c r="D946" s="135" t="s">
        <v>317</v>
      </c>
      <c r="E946" s="135" t="s">
        <v>14</v>
      </c>
      <c r="F946" s="135" t="s">
        <v>610</v>
      </c>
      <c r="G946" s="135" t="s">
        <v>496</v>
      </c>
      <c r="H946" s="136">
        <v>4501870</v>
      </c>
      <c r="I946" s="105"/>
      <c r="J946" s="16"/>
      <c r="K946" s="22"/>
      <c r="O946" s="22"/>
      <c r="P946" s="22"/>
      <c r="Q946" s="22"/>
      <c r="R946" s="22"/>
      <c r="S946" s="22"/>
      <c r="T946" s="22"/>
      <c r="U946" s="18" t="str">
        <f t="shared" si="174"/>
        <v>03 1 01 77220 313</v>
      </c>
    </row>
    <row r="947" spans="1:21" s="18" customFormat="1" ht="92.4">
      <c r="A947" s="15"/>
      <c r="B947" s="161" t="s">
        <v>611</v>
      </c>
      <c r="C947" s="134" t="s">
        <v>595</v>
      </c>
      <c r="D947" s="135" t="s">
        <v>317</v>
      </c>
      <c r="E947" s="135" t="s">
        <v>14</v>
      </c>
      <c r="F947" s="135" t="s">
        <v>612</v>
      </c>
      <c r="G947" s="135" t="s">
        <v>10</v>
      </c>
      <c r="H947" s="136">
        <f>H948+H950</f>
        <v>362001940</v>
      </c>
      <c r="I947" s="112">
        <f>ROUND(K947*1000,2)</f>
        <v>362001940</v>
      </c>
      <c r="J947" s="16">
        <f>H947-I947</f>
        <v>0</v>
      </c>
      <c r="K947" s="41">
        <v>362001.94</v>
      </c>
      <c r="O947" s="41">
        <v>362001.94</v>
      </c>
      <c r="P947" s="41">
        <v>363794.9</v>
      </c>
      <c r="Q947" s="41">
        <v>365617.96</v>
      </c>
      <c r="R947" s="41">
        <f>H947-O947</f>
        <v>361639938.06</v>
      </c>
      <c r="S947" s="41" t="e">
        <f>#REF!-P947</f>
        <v>#REF!</v>
      </c>
      <c r="T947" s="41" t="e">
        <f>#REF!-Q947</f>
        <v>#REF!</v>
      </c>
      <c r="U947" s="18" t="str">
        <f t="shared" si="174"/>
        <v>03 1 01 78210000</v>
      </c>
    </row>
    <row r="948" spans="1:21" s="18" customFormat="1" ht="26.4">
      <c r="A948" s="15"/>
      <c r="B948" s="133" t="s">
        <v>29</v>
      </c>
      <c r="C948" s="134" t="s">
        <v>595</v>
      </c>
      <c r="D948" s="135" t="s">
        <v>317</v>
      </c>
      <c r="E948" s="135" t="s">
        <v>14</v>
      </c>
      <c r="F948" s="135" t="s">
        <v>612</v>
      </c>
      <c r="G948" s="135" t="s">
        <v>30</v>
      </c>
      <c r="H948" s="136">
        <f>H949</f>
        <v>5280000</v>
      </c>
      <c r="I948" s="105">
        <f>ROUND(K948*1000,2)</f>
        <v>5280000</v>
      </c>
      <c r="J948" s="16">
        <f>H948-I948</f>
        <v>0</v>
      </c>
      <c r="K948" s="41">
        <v>5280</v>
      </c>
      <c r="O948" s="41">
        <v>5280</v>
      </c>
      <c r="P948" s="41">
        <v>5280</v>
      </c>
      <c r="Q948" s="41">
        <v>5280</v>
      </c>
      <c r="R948" s="41">
        <f>H948-O948</f>
        <v>5274720</v>
      </c>
      <c r="S948" s="41" t="e">
        <f>#REF!-P948</f>
        <v>#REF!</v>
      </c>
      <c r="T948" s="41" t="e">
        <f>#REF!-Q948</f>
        <v>#REF!</v>
      </c>
      <c r="U948" s="18" t="str">
        <f t="shared" si="174"/>
        <v>03 1 01 78210240</v>
      </c>
    </row>
    <row r="949" spans="1:21" s="18" customFormat="1" ht="15.6">
      <c r="A949" s="15"/>
      <c r="B949" s="133" t="s">
        <v>31</v>
      </c>
      <c r="C949" s="134" t="s">
        <v>595</v>
      </c>
      <c r="D949" s="135" t="s">
        <v>317</v>
      </c>
      <c r="E949" s="135" t="s">
        <v>14</v>
      </c>
      <c r="F949" s="135" t="s">
        <v>612</v>
      </c>
      <c r="G949" s="135" t="s">
        <v>32</v>
      </c>
      <c r="H949" s="136">
        <v>5280000</v>
      </c>
      <c r="I949" s="105"/>
      <c r="J949" s="16"/>
      <c r="K949" s="41"/>
      <c r="O949" s="41"/>
      <c r="P949" s="41"/>
      <c r="Q949" s="41"/>
      <c r="R949" s="41"/>
      <c r="S949" s="41"/>
      <c r="T949" s="41"/>
      <c r="U949" s="18" t="str">
        <f t="shared" si="174"/>
        <v>03 1 01 78210244</v>
      </c>
    </row>
    <row r="950" spans="1:21" s="18" customFormat="1" ht="15.6">
      <c r="A950" s="15"/>
      <c r="B950" s="143" t="s">
        <v>493</v>
      </c>
      <c r="C950" s="134" t="s">
        <v>595</v>
      </c>
      <c r="D950" s="135" t="s">
        <v>317</v>
      </c>
      <c r="E950" s="135" t="s">
        <v>14</v>
      </c>
      <c r="F950" s="135" t="s">
        <v>612</v>
      </c>
      <c r="G950" s="135" t="s">
        <v>494</v>
      </c>
      <c r="H950" s="136">
        <f>H951</f>
        <v>356721940</v>
      </c>
      <c r="I950" s="105">
        <f>ROUND(K950*1000,2)</f>
        <v>356721940</v>
      </c>
      <c r="J950" s="16">
        <f>H950-I950</f>
        <v>0</v>
      </c>
      <c r="K950" s="41">
        <v>356721.94</v>
      </c>
      <c r="O950" s="41">
        <v>356721.94</v>
      </c>
      <c r="P950" s="41">
        <v>358514.9</v>
      </c>
      <c r="Q950" s="41">
        <v>360337.96</v>
      </c>
      <c r="R950" s="41">
        <f>H950-O950</f>
        <v>356365218.06</v>
      </c>
      <c r="S950" s="41" t="e">
        <f>#REF!-P950</f>
        <v>#REF!</v>
      </c>
      <c r="T950" s="41" t="e">
        <f>#REF!-Q950</f>
        <v>#REF!</v>
      </c>
      <c r="U950" s="18" t="str">
        <f t="shared" si="174"/>
        <v>03 1 01 78210310</v>
      </c>
    </row>
    <row r="951" spans="1:21" s="18" customFormat="1" ht="26.4">
      <c r="A951" s="15"/>
      <c r="B951" s="137" t="s">
        <v>495</v>
      </c>
      <c r="C951" s="134" t="s">
        <v>595</v>
      </c>
      <c r="D951" s="135" t="s">
        <v>317</v>
      </c>
      <c r="E951" s="135" t="s">
        <v>14</v>
      </c>
      <c r="F951" s="135" t="s">
        <v>612</v>
      </c>
      <c r="G951" s="135" t="s">
        <v>496</v>
      </c>
      <c r="H951" s="136">
        <v>356721940</v>
      </c>
      <c r="I951" s="105"/>
      <c r="J951" s="16"/>
      <c r="K951" s="41"/>
      <c r="O951" s="41"/>
      <c r="P951" s="41"/>
      <c r="Q951" s="41"/>
      <c r="R951" s="41"/>
      <c r="S951" s="41"/>
      <c r="T951" s="41"/>
      <c r="U951" s="18" t="str">
        <f t="shared" si="174"/>
        <v>03 1 01 78210313</v>
      </c>
    </row>
    <row r="952" spans="1:21" s="18" customFormat="1" ht="39.6">
      <c r="A952" s="15"/>
      <c r="B952" s="143" t="s">
        <v>613</v>
      </c>
      <c r="C952" s="134" t="s">
        <v>595</v>
      </c>
      <c r="D952" s="135" t="s">
        <v>317</v>
      </c>
      <c r="E952" s="135" t="s">
        <v>14</v>
      </c>
      <c r="F952" s="135" t="s">
        <v>614</v>
      </c>
      <c r="G952" s="135" t="s">
        <v>10</v>
      </c>
      <c r="H952" s="136">
        <f>H953+H955</f>
        <v>264670360</v>
      </c>
      <c r="I952" s="112">
        <f>ROUND(K952*1000,2)</f>
        <v>264670360</v>
      </c>
      <c r="J952" s="16">
        <f>H952-I952</f>
        <v>0</v>
      </c>
      <c r="K952" s="41">
        <v>264670.36</v>
      </c>
      <c r="O952" s="41">
        <v>264670.36</v>
      </c>
      <c r="P952" s="41">
        <v>264670.36</v>
      </c>
      <c r="Q952" s="41">
        <v>264670.36</v>
      </c>
      <c r="R952" s="41">
        <f>H952-O952</f>
        <v>264405689.63999999</v>
      </c>
      <c r="S952" s="41" t="e">
        <f>#REF!-P952</f>
        <v>#REF!</v>
      </c>
      <c r="T952" s="41" t="e">
        <f>#REF!-Q952</f>
        <v>#REF!</v>
      </c>
      <c r="U952" s="18" t="str">
        <f t="shared" si="174"/>
        <v>03 1 01 78220000</v>
      </c>
    </row>
    <row r="953" spans="1:21" s="18" customFormat="1" ht="26.4">
      <c r="A953" s="15"/>
      <c r="B953" s="143" t="s">
        <v>29</v>
      </c>
      <c r="C953" s="134" t="s">
        <v>595</v>
      </c>
      <c r="D953" s="135" t="s">
        <v>317</v>
      </c>
      <c r="E953" s="135" t="s">
        <v>14</v>
      </c>
      <c r="F953" s="135" t="s">
        <v>614</v>
      </c>
      <c r="G953" s="135" t="s">
        <v>30</v>
      </c>
      <c r="H953" s="136">
        <f>H954</f>
        <v>3840000</v>
      </c>
      <c r="I953" s="105">
        <f>ROUND(K953*1000,2)</f>
        <v>3840000</v>
      </c>
      <c r="J953" s="16">
        <f>H953-I953</f>
        <v>0</v>
      </c>
      <c r="K953" s="41">
        <v>3840</v>
      </c>
      <c r="O953" s="41">
        <v>3840</v>
      </c>
      <c r="P953" s="41">
        <v>3840</v>
      </c>
      <c r="Q953" s="41">
        <v>3840</v>
      </c>
      <c r="R953" s="41">
        <f>H953-O953</f>
        <v>3836160</v>
      </c>
      <c r="S953" s="41" t="e">
        <f>#REF!-P953</f>
        <v>#REF!</v>
      </c>
      <c r="T953" s="41" t="e">
        <f>#REF!-Q953</f>
        <v>#REF!</v>
      </c>
      <c r="U953" s="18" t="str">
        <f t="shared" si="174"/>
        <v>03 1 01 78220240</v>
      </c>
    </row>
    <row r="954" spans="1:21" s="18" customFormat="1" ht="15.6">
      <c r="A954" s="15"/>
      <c r="B954" s="133" t="s">
        <v>31</v>
      </c>
      <c r="C954" s="134" t="s">
        <v>595</v>
      </c>
      <c r="D954" s="135" t="s">
        <v>317</v>
      </c>
      <c r="E954" s="135" t="s">
        <v>14</v>
      </c>
      <c r="F954" s="135" t="s">
        <v>614</v>
      </c>
      <c r="G954" s="135" t="s">
        <v>32</v>
      </c>
      <c r="H954" s="136">
        <v>3840000</v>
      </c>
      <c r="I954" s="105"/>
      <c r="J954" s="16"/>
      <c r="K954" s="41"/>
      <c r="O954" s="41"/>
      <c r="P954" s="41"/>
      <c r="Q954" s="41"/>
      <c r="R954" s="41"/>
      <c r="S954" s="41"/>
      <c r="T954" s="41"/>
      <c r="U954" s="18" t="str">
        <f t="shared" si="174"/>
        <v>03 1 01 78220244</v>
      </c>
    </row>
    <row r="955" spans="1:21" s="18" customFormat="1" ht="15.6">
      <c r="A955" s="15"/>
      <c r="B955" s="143" t="s">
        <v>493</v>
      </c>
      <c r="C955" s="134" t="s">
        <v>595</v>
      </c>
      <c r="D955" s="135" t="s">
        <v>317</v>
      </c>
      <c r="E955" s="135" t="s">
        <v>14</v>
      </c>
      <c r="F955" s="135" t="s">
        <v>614</v>
      </c>
      <c r="G955" s="135" t="s">
        <v>494</v>
      </c>
      <c r="H955" s="136">
        <f>H956</f>
        <v>260830360</v>
      </c>
      <c r="I955" s="105">
        <f>ROUND(K955*1000,2)</f>
        <v>260830360</v>
      </c>
      <c r="J955" s="16">
        <f>H955-I955</f>
        <v>0</v>
      </c>
      <c r="K955" s="41">
        <v>260830.36</v>
      </c>
      <c r="O955" s="41">
        <v>260830.36</v>
      </c>
      <c r="P955" s="41">
        <v>260830.36</v>
      </c>
      <c r="Q955" s="41">
        <v>260830.36</v>
      </c>
      <c r="R955" s="41">
        <f>H955-O955</f>
        <v>260569529.63999999</v>
      </c>
      <c r="S955" s="41" t="e">
        <f>#REF!-P955</f>
        <v>#REF!</v>
      </c>
      <c r="T955" s="41" t="e">
        <f>#REF!-Q955</f>
        <v>#REF!</v>
      </c>
      <c r="U955" s="18" t="str">
        <f t="shared" si="174"/>
        <v>03 1 01 78220310</v>
      </c>
    </row>
    <row r="956" spans="1:21" s="18" customFormat="1" ht="26.4">
      <c r="A956" s="15"/>
      <c r="B956" s="137" t="s">
        <v>495</v>
      </c>
      <c r="C956" s="134" t="s">
        <v>595</v>
      </c>
      <c r="D956" s="135" t="s">
        <v>317</v>
      </c>
      <c r="E956" s="135" t="s">
        <v>14</v>
      </c>
      <c r="F956" s="135" t="s">
        <v>614</v>
      </c>
      <c r="G956" s="135" t="s">
        <v>496</v>
      </c>
      <c r="H956" s="136">
        <v>260830360</v>
      </c>
      <c r="I956" s="105"/>
      <c r="J956" s="16"/>
      <c r="K956" s="41"/>
      <c r="O956" s="41"/>
      <c r="P956" s="41"/>
      <c r="Q956" s="41"/>
      <c r="R956" s="41"/>
      <c r="S956" s="41"/>
      <c r="T956" s="41"/>
      <c r="U956" s="18" t="str">
        <f t="shared" si="174"/>
        <v>03 1 01 78220313</v>
      </c>
    </row>
    <row r="957" spans="1:21" s="18" customFormat="1" ht="39.6">
      <c r="A957" s="15"/>
      <c r="B957" s="161" t="s">
        <v>615</v>
      </c>
      <c r="C957" s="134" t="s">
        <v>595</v>
      </c>
      <c r="D957" s="135" t="s">
        <v>317</v>
      </c>
      <c r="E957" s="135" t="s">
        <v>14</v>
      </c>
      <c r="F957" s="135" t="s">
        <v>616</v>
      </c>
      <c r="G957" s="135" t="s">
        <v>10</v>
      </c>
      <c r="H957" s="136">
        <f>H958+H960</f>
        <v>6066830</v>
      </c>
      <c r="I957" s="112">
        <f>ROUND(K957*1000,2)</f>
        <v>6066830</v>
      </c>
      <c r="J957" s="16">
        <f>H957-I957</f>
        <v>0</v>
      </c>
      <c r="K957" s="41">
        <v>6066.83</v>
      </c>
      <c r="O957" s="41">
        <v>6066.83</v>
      </c>
      <c r="P957" s="41">
        <v>5877.65</v>
      </c>
      <c r="Q957" s="41">
        <v>5705.66</v>
      </c>
      <c r="R957" s="41">
        <f>H957-O957</f>
        <v>6060763.1699999999</v>
      </c>
      <c r="S957" s="41" t="e">
        <f>#REF!-P957</f>
        <v>#REF!</v>
      </c>
      <c r="T957" s="41" t="e">
        <f>#REF!-Q957</f>
        <v>#REF!</v>
      </c>
      <c r="U957" s="18" t="str">
        <f t="shared" si="174"/>
        <v>03 1 01 78230000</v>
      </c>
    </row>
    <row r="958" spans="1:21" s="18" customFormat="1" ht="26.4">
      <c r="A958" s="15"/>
      <c r="B958" s="133" t="s">
        <v>29</v>
      </c>
      <c r="C958" s="134" t="s">
        <v>595</v>
      </c>
      <c r="D958" s="135" t="s">
        <v>317</v>
      </c>
      <c r="E958" s="135" t="s">
        <v>14</v>
      </c>
      <c r="F958" s="135" t="s">
        <v>616</v>
      </c>
      <c r="G958" s="135" t="s">
        <v>30</v>
      </c>
      <c r="H958" s="136">
        <f>H959</f>
        <v>94800</v>
      </c>
      <c r="I958" s="105">
        <f>ROUND(K958*1000,2)</f>
        <v>94800</v>
      </c>
      <c r="J958" s="16">
        <f>H958-I958</f>
        <v>0</v>
      </c>
      <c r="K958" s="41">
        <v>94.8</v>
      </c>
      <c r="O958" s="41">
        <v>94.8</v>
      </c>
      <c r="P958" s="41">
        <v>86</v>
      </c>
      <c r="Q958" s="41">
        <v>84.8</v>
      </c>
      <c r="R958" s="41">
        <f>H958-O958</f>
        <v>94705.2</v>
      </c>
      <c r="S958" s="41" t="e">
        <f>#REF!-P958</f>
        <v>#REF!</v>
      </c>
      <c r="T958" s="41" t="e">
        <f>#REF!-Q958</f>
        <v>#REF!</v>
      </c>
      <c r="U958" s="18" t="str">
        <f t="shared" si="174"/>
        <v>03 1 01 78230240</v>
      </c>
    </row>
    <row r="959" spans="1:21" s="18" customFormat="1" ht="15.6">
      <c r="A959" s="15"/>
      <c r="B959" s="133" t="s">
        <v>31</v>
      </c>
      <c r="C959" s="134" t="s">
        <v>595</v>
      </c>
      <c r="D959" s="135" t="s">
        <v>317</v>
      </c>
      <c r="E959" s="135" t="s">
        <v>14</v>
      </c>
      <c r="F959" s="135" t="s">
        <v>616</v>
      </c>
      <c r="G959" s="135" t="s">
        <v>32</v>
      </c>
      <c r="H959" s="136">
        <v>94800</v>
      </c>
      <c r="I959" s="105"/>
      <c r="J959" s="16"/>
      <c r="K959" s="41"/>
      <c r="O959" s="41"/>
      <c r="P959" s="41"/>
      <c r="Q959" s="41"/>
      <c r="R959" s="41"/>
      <c r="S959" s="41"/>
      <c r="T959" s="41"/>
      <c r="U959" s="18" t="str">
        <f t="shared" si="174"/>
        <v>03 1 01 78230244</v>
      </c>
    </row>
    <row r="960" spans="1:21" s="18" customFormat="1" ht="15.6">
      <c r="A960" s="15"/>
      <c r="B960" s="143" t="s">
        <v>493</v>
      </c>
      <c r="C960" s="134" t="s">
        <v>595</v>
      </c>
      <c r="D960" s="135" t="s">
        <v>317</v>
      </c>
      <c r="E960" s="135" t="s">
        <v>14</v>
      </c>
      <c r="F960" s="135" t="s">
        <v>616</v>
      </c>
      <c r="G960" s="135" t="s">
        <v>494</v>
      </c>
      <c r="H960" s="136">
        <f>H961</f>
        <v>5972030</v>
      </c>
      <c r="I960" s="105">
        <f>ROUND(K960*1000,2)</f>
        <v>5972030</v>
      </c>
      <c r="J960" s="16">
        <f>H960-I960</f>
        <v>0</v>
      </c>
      <c r="K960" s="41">
        <v>5972.03</v>
      </c>
      <c r="O960" s="41">
        <v>5972.03</v>
      </c>
      <c r="P960" s="41">
        <v>5791.65</v>
      </c>
      <c r="Q960" s="41">
        <v>5620.86</v>
      </c>
      <c r="R960" s="41">
        <f>H960-O960</f>
        <v>5966057.9699999997</v>
      </c>
      <c r="S960" s="41" t="e">
        <f>#REF!-P960</f>
        <v>#REF!</v>
      </c>
      <c r="T960" s="41" t="e">
        <f>#REF!-Q960</f>
        <v>#REF!</v>
      </c>
      <c r="U960" s="18" t="str">
        <f t="shared" si="174"/>
        <v>03 1 01 78230310</v>
      </c>
    </row>
    <row r="961" spans="1:21" s="18" customFormat="1" ht="26.4">
      <c r="A961" s="15"/>
      <c r="B961" s="137" t="s">
        <v>495</v>
      </c>
      <c r="C961" s="134" t="s">
        <v>595</v>
      </c>
      <c r="D961" s="135" t="s">
        <v>317</v>
      </c>
      <c r="E961" s="135" t="s">
        <v>14</v>
      </c>
      <c r="F961" s="135" t="s">
        <v>616</v>
      </c>
      <c r="G961" s="135" t="s">
        <v>496</v>
      </c>
      <c r="H961" s="136">
        <v>5972030</v>
      </c>
      <c r="I961" s="105"/>
      <c r="J961" s="16"/>
      <c r="K961" s="41"/>
      <c r="O961" s="41"/>
      <c r="P961" s="41"/>
      <c r="Q961" s="41"/>
      <c r="R961" s="41"/>
      <c r="S961" s="41"/>
      <c r="T961" s="41"/>
      <c r="U961" s="18" t="str">
        <f t="shared" si="174"/>
        <v>03 1 01 78230313</v>
      </c>
    </row>
    <row r="962" spans="1:21" s="18" customFormat="1" ht="39.6">
      <c r="A962" s="15"/>
      <c r="B962" s="161" t="s">
        <v>617</v>
      </c>
      <c r="C962" s="134" t="s">
        <v>595</v>
      </c>
      <c r="D962" s="135" t="s">
        <v>317</v>
      </c>
      <c r="E962" s="135" t="s">
        <v>14</v>
      </c>
      <c r="F962" s="135" t="s">
        <v>618</v>
      </c>
      <c r="G962" s="135" t="s">
        <v>10</v>
      </c>
      <c r="H962" s="136">
        <f>H963+H965</f>
        <v>178050</v>
      </c>
      <c r="I962" s="112">
        <f>ROUND(K962*1000,2)</f>
        <v>178050</v>
      </c>
      <c r="J962" s="16">
        <f>H962-I962</f>
        <v>0</v>
      </c>
      <c r="K962" s="41">
        <v>178.05</v>
      </c>
      <c r="O962" s="41">
        <v>178.05</v>
      </c>
      <c r="P962" s="41">
        <v>178.05</v>
      </c>
      <c r="Q962" s="41">
        <v>178.05</v>
      </c>
      <c r="R962" s="41">
        <f>H962-O962</f>
        <v>177871.95</v>
      </c>
      <c r="S962" s="41" t="e">
        <f>#REF!-P962</f>
        <v>#REF!</v>
      </c>
      <c r="T962" s="41" t="e">
        <f>#REF!-Q962</f>
        <v>#REF!</v>
      </c>
      <c r="U962" s="18" t="str">
        <f t="shared" si="174"/>
        <v>03 1 01 78240000</v>
      </c>
    </row>
    <row r="963" spans="1:21" s="18" customFormat="1" ht="26.4">
      <c r="A963" s="15"/>
      <c r="B963" s="133" t="s">
        <v>29</v>
      </c>
      <c r="C963" s="134" t="s">
        <v>595</v>
      </c>
      <c r="D963" s="135" t="s">
        <v>317</v>
      </c>
      <c r="E963" s="135" t="s">
        <v>14</v>
      </c>
      <c r="F963" s="135" t="s">
        <v>618</v>
      </c>
      <c r="G963" s="135" t="s">
        <v>30</v>
      </c>
      <c r="H963" s="136">
        <f>H964</f>
        <v>840</v>
      </c>
      <c r="I963" s="105">
        <f>ROUND(K963*1000,2)</f>
        <v>840</v>
      </c>
      <c r="J963" s="16">
        <f>H963-I963</f>
        <v>0</v>
      </c>
      <c r="K963" s="41">
        <v>0.84</v>
      </c>
      <c r="O963" s="41">
        <v>0.84</v>
      </c>
      <c r="P963" s="41">
        <v>0.84</v>
      </c>
      <c r="Q963" s="41">
        <v>0.84</v>
      </c>
      <c r="R963" s="41">
        <f>H963-O963</f>
        <v>839.16</v>
      </c>
      <c r="S963" s="41" t="e">
        <f>#REF!-P963</f>
        <v>#REF!</v>
      </c>
      <c r="T963" s="41" t="e">
        <f>#REF!-Q963</f>
        <v>#REF!</v>
      </c>
      <c r="U963" s="18" t="str">
        <f t="shared" si="174"/>
        <v>03 1 01 78240240</v>
      </c>
    </row>
    <row r="964" spans="1:21" s="18" customFormat="1" ht="15.6">
      <c r="A964" s="15"/>
      <c r="B964" s="133" t="s">
        <v>31</v>
      </c>
      <c r="C964" s="134" t="s">
        <v>595</v>
      </c>
      <c r="D964" s="135" t="s">
        <v>317</v>
      </c>
      <c r="E964" s="135" t="s">
        <v>14</v>
      </c>
      <c r="F964" s="135" t="s">
        <v>618</v>
      </c>
      <c r="G964" s="135" t="s">
        <v>32</v>
      </c>
      <c r="H964" s="136">
        <v>840</v>
      </c>
      <c r="I964" s="105"/>
      <c r="J964" s="16"/>
      <c r="K964" s="41"/>
      <c r="O964" s="41"/>
      <c r="P964" s="41"/>
      <c r="Q964" s="41"/>
      <c r="R964" s="41"/>
      <c r="S964" s="41"/>
      <c r="T964" s="41"/>
      <c r="U964" s="18" t="str">
        <f t="shared" si="174"/>
        <v>03 1 01 78240244</v>
      </c>
    </row>
    <row r="965" spans="1:21" s="18" customFormat="1" ht="15.6">
      <c r="A965" s="15"/>
      <c r="B965" s="143" t="s">
        <v>493</v>
      </c>
      <c r="C965" s="134" t="s">
        <v>595</v>
      </c>
      <c r="D965" s="135" t="s">
        <v>317</v>
      </c>
      <c r="E965" s="135" t="s">
        <v>14</v>
      </c>
      <c r="F965" s="135" t="s">
        <v>618</v>
      </c>
      <c r="G965" s="135" t="s">
        <v>494</v>
      </c>
      <c r="H965" s="136">
        <f>H966</f>
        <v>177210</v>
      </c>
      <c r="I965" s="105">
        <f>ROUND(K965*1000,2)</f>
        <v>177210</v>
      </c>
      <c r="J965" s="16">
        <f>H965-I965</f>
        <v>0</v>
      </c>
      <c r="K965" s="41">
        <v>177.21</v>
      </c>
      <c r="O965" s="41">
        <v>177.21</v>
      </c>
      <c r="P965" s="41">
        <v>177.21</v>
      </c>
      <c r="Q965" s="41">
        <v>177.21</v>
      </c>
      <c r="R965" s="41">
        <f>H965-O965</f>
        <v>177032.79</v>
      </c>
      <c r="S965" s="41" t="e">
        <f>#REF!-P965</f>
        <v>#REF!</v>
      </c>
      <c r="T965" s="41" t="e">
        <f>#REF!-Q965</f>
        <v>#REF!</v>
      </c>
      <c r="U965" s="18" t="str">
        <f t="shared" si="174"/>
        <v>03 1 01 78240310</v>
      </c>
    </row>
    <row r="966" spans="1:21" s="18" customFormat="1" ht="26.4">
      <c r="A966" s="15"/>
      <c r="B966" s="137" t="s">
        <v>495</v>
      </c>
      <c r="C966" s="134" t="s">
        <v>595</v>
      </c>
      <c r="D966" s="135" t="s">
        <v>317</v>
      </c>
      <c r="E966" s="135" t="s">
        <v>14</v>
      </c>
      <c r="F966" s="135" t="s">
        <v>618</v>
      </c>
      <c r="G966" s="135" t="s">
        <v>496</v>
      </c>
      <c r="H966" s="136">
        <v>177210</v>
      </c>
      <c r="I966" s="105"/>
      <c r="J966" s="16"/>
      <c r="K966" s="41"/>
      <c r="O966" s="41"/>
      <c r="P966" s="41"/>
      <c r="Q966" s="41"/>
      <c r="R966" s="41"/>
      <c r="S966" s="41"/>
      <c r="T966" s="41"/>
      <c r="U966" s="18" t="str">
        <f t="shared" si="174"/>
        <v>03 1 01 78240313</v>
      </c>
    </row>
    <row r="967" spans="1:21" s="18" customFormat="1" ht="26.4">
      <c r="A967" s="15"/>
      <c r="B967" s="161" t="s">
        <v>619</v>
      </c>
      <c r="C967" s="134" t="s">
        <v>595</v>
      </c>
      <c r="D967" s="135" t="s">
        <v>317</v>
      </c>
      <c r="E967" s="135" t="s">
        <v>14</v>
      </c>
      <c r="F967" s="135" t="s">
        <v>620</v>
      </c>
      <c r="G967" s="135" t="s">
        <v>10</v>
      </c>
      <c r="H967" s="136">
        <f>H968+H970</f>
        <v>614260</v>
      </c>
      <c r="I967" s="112">
        <f>ROUND(K967*1000,2)</f>
        <v>614260</v>
      </c>
      <c r="J967" s="16">
        <f>H967-I967</f>
        <v>0</v>
      </c>
      <c r="K967" s="41">
        <v>614.26</v>
      </c>
      <c r="O967" s="41">
        <v>614.26</v>
      </c>
      <c r="P967" s="41">
        <v>614.26</v>
      </c>
      <c r="Q967" s="41">
        <v>614.26</v>
      </c>
      <c r="R967" s="41">
        <f>H967-O967</f>
        <v>613645.74</v>
      </c>
      <c r="S967" s="41" t="e">
        <f>#REF!-P967</f>
        <v>#REF!</v>
      </c>
      <c r="T967" s="41" t="e">
        <f>#REF!-Q967</f>
        <v>#REF!</v>
      </c>
      <c r="U967" s="18" t="str">
        <f t="shared" si="174"/>
        <v>03 1 01 78250000</v>
      </c>
    </row>
    <row r="968" spans="1:21" s="18" customFormat="1" ht="26.4">
      <c r="A968" s="15"/>
      <c r="B968" s="133" t="s">
        <v>29</v>
      </c>
      <c r="C968" s="134" t="s">
        <v>595</v>
      </c>
      <c r="D968" s="135" t="s">
        <v>317</v>
      </c>
      <c r="E968" s="135" t="s">
        <v>14</v>
      </c>
      <c r="F968" s="135" t="s">
        <v>620</v>
      </c>
      <c r="G968" s="135" t="s">
        <v>30</v>
      </c>
      <c r="H968" s="136">
        <f>H969</f>
        <v>8400</v>
      </c>
      <c r="I968" s="105">
        <f>ROUND(K968*1000,2)</f>
        <v>8400</v>
      </c>
      <c r="J968" s="16">
        <f>H968-I968</f>
        <v>0</v>
      </c>
      <c r="K968" s="41">
        <v>8.4</v>
      </c>
      <c r="O968" s="41">
        <v>8.4</v>
      </c>
      <c r="P968" s="41">
        <v>8.4</v>
      </c>
      <c r="Q968" s="41">
        <v>8.4</v>
      </c>
      <c r="R968" s="41">
        <f>H968-O968</f>
        <v>8391.6</v>
      </c>
      <c r="S968" s="41" t="e">
        <f>#REF!-P968</f>
        <v>#REF!</v>
      </c>
      <c r="T968" s="41" t="e">
        <f>#REF!-Q968</f>
        <v>#REF!</v>
      </c>
      <c r="U968" s="18" t="str">
        <f t="shared" si="174"/>
        <v>03 1 01 78250240</v>
      </c>
    </row>
    <row r="969" spans="1:21" s="18" customFormat="1" ht="15.6">
      <c r="A969" s="15"/>
      <c r="B969" s="133" t="s">
        <v>31</v>
      </c>
      <c r="C969" s="134" t="s">
        <v>595</v>
      </c>
      <c r="D969" s="135" t="s">
        <v>317</v>
      </c>
      <c r="E969" s="135" t="s">
        <v>14</v>
      </c>
      <c r="F969" s="135" t="s">
        <v>620</v>
      </c>
      <c r="G969" s="135" t="s">
        <v>32</v>
      </c>
      <c r="H969" s="136">
        <v>8400</v>
      </c>
      <c r="I969" s="105"/>
      <c r="J969" s="16"/>
      <c r="K969" s="41"/>
      <c r="O969" s="41"/>
      <c r="P969" s="41"/>
      <c r="Q969" s="41"/>
      <c r="R969" s="41"/>
      <c r="S969" s="41"/>
      <c r="T969" s="41"/>
      <c r="U969" s="18" t="str">
        <f t="shared" si="174"/>
        <v>03 1 01 78250244</v>
      </c>
    </row>
    <row r="970" spans="1:21" s="18" customFormat="1" ht="15.6">
      <c r="A970" s="15"/>
      <c r="B970" s="143" t="s">
        <v>493</v>
      </c>
      <c r="C970" s="134" t="s">
        <v>595</v>
      </c>
      <c r="D970" s="135" t="s">
        <v>317</v>
      </c>
      <c r="E970" s="135" t="s">
        <v>14</v>
      </c>
      <c r="F970" s="135" t="s">
        <v>620</v>
      </c>
      <c r="G970" s="135" t="s">
        <v>494</v>
      </c>
      <c r="H970" s="136">
        <f>H971</f>
        <v>605860</v>
      </c>
      <c r="I970" s="105">
        <f>ROUND(K970*1000,2)</f>
        <v>605860</v>
      </c>
      <c r="J970" s="16">
        <f>H970-I970</f>
        <v>0</v>
      </c>
      <c r="K970" s="41">
        <v>605.86</v>
      </c>
      <c r="O970" s="41">
        <v>605.86</v>
      </c>
      <c r="P970" s="41">
        <v>605.86</v>
      </c>
      <c r="Q970" s="41">
        <v>605.86</v>
      </c>
      <c r="R970" s="41">
        <f>H970-O970</f>
        <v>605254.14</v>
      </c>
      <c r="S970" s="41" t="e">
        <f>#REF!-P970</f>
        <v>#REF!</v>
      </c>
      <c r="T970" s="41" t="e">
        <f>#REF!-Q970</f>
        <v>#REF!</v>
      </c>
      <c r="U970" s="18" t="str">
        <f t="shared" si="174"/>
        <v>03 1 01 78250310</v>
      </c>
    </row>
    <row r="971" spans="1:21" s="18" customFormat="1" ht="26.4">
      <c r="A971" s="15"/>
      <c r="B971" s="137" t="s">
        <v>495</v>
      </c>
      <c r="C971" s="134" t="s">
        <v>595</v>
      </c>
      <c r="D971" s="135" t="s">
        <v>317</v>
      </c>
      <c r="E971" s="135" t="s">
        <v>14</v>
      </c>
      <c r="F971" s="135" t="s">
        <v>620</v>
      </c>
      <c r="G971" s="135" t="s">
        <v>496</v>
      </c>
      <c r="H971" s="136">
        <v>605860</v>
      </c>
      <c r="I971" s="105"/>
      <c r="J971" s="16"/>
      <c r="K971" s="41"/>
      <c r="O971" s="41"/>
      <c r="P971" s="41"/>
      <c r="Q971" s="41"/>
      <c r="R971" s="41"/>
      <c r="S971" s="41"/>
      <c r="T971" s="41"/>
      <c r="U971" s="18" t="str">
        <f t="shared" si="174"/>
        <v>03 1 01 78250313</v>
      </c>
    </row>
    <row r="972" spans="1:21" s="18" customFormat="1" ht="26.4">
      <c r="A972" s="15"/>
      <c r="B972" s="161" t="s">
        <v>621</v>
      </c>
      <c r="C972" s="134" t="s">
        <v>595</v>
      </c>
      <c r="D972" s="135" t="s">
        <v>317</v>
      </c>
      <c r="E972" s="135" t="s">
        <v>14</v>
      </c>
      <c r="F972" s="135" t="s">
        <v>622</v>
      </c>
      <c r="G972" s="135" t="s">
        <v>10</v>
      </c>
      <c r="H972" s="136">
        <f>H973+H975</f>
        <v>292267000</v>
      </c>
      <c r="I972" s="112">
        <f>ROUND(K972*1000,2)</f>
        <v>292267000</v>
      </c>
      <c r="J972" s="16">
        <f>H972-I972</f>
        <v>0</v>
      </c>
      <c r="K972" s="41">
        <v>292267</v>
      </c>
      <c r="O972" s="41">
        <v>292267</v>
      </c>
      <c r="P972" s="41">
        <v>336033.4</v>
      </c>
      <c r="Q972" s="41">
        <v>338036</v>
      </c>
      <c r="R972" s="41">
        <f>H972-O972</f>
        <v>291974733</v>
      </c>
      <c r="S972" s="41" t="e">
        <f>#REF!-P972</f>
        <v>#REF!</v>
      </c>
      <c r="T972" s="41" t="e">
        <f>#REF!-Q972</f>
        <v>#REF!</v>
      </c>
      <c r="U972" s="18" t="str">
        <f t="shared" si="174"/>
        <v>03 1 01 78260000</v>
      </c>
    </row>
    <row r="973" spans="1:21" s="18" customFormat="1" ht="26.4">
      <c r="A973" s="15"/>
      <c r="B973" s="133" t="s">
        <v>29</v>
      </c>
      <c r="C973" s="134" t="s">
        <v>595</v>
      </c>
      <c r="D973" s="135" t="s">
        <v>317</v>
      </c>
      <c r="E973" s="135" t="s">
        <v>14</v>
      </c>
      <c r="F973" s="135" t="s">
        <v>622</v>
      </c>
      <c r="G973" s="135" t="s">
        <v>30</v>
      </c>
      <c r="H973" s="136">
        <f>H974</f>
        <v>4032400</v>
      </c>
      <c r="I973" s="105">
        <f>ROUND(K973*1000,2)</f>
        <v>4032400</v>
      </c>
      <c r="J973" s="16">
        <f>H973-I973</f>
        <v>0</v>
      </c>
      <c r="K973" s="41">
        <v>4032.4</v>
      </c>
      <c r="O973" s="41">
        <v>4032.4</v>
      </c>
      <c r="P973" s="41">
        <v>4532.3999999999996</v>
      </c>
      <c r="Q973" s="41">
        <v>4632.3999999999996</v>
      </c>
      <c r="R973" s="41">
        <f>H973-O973</f>
        <v>4028367.6</v>
      </c>
      <c r="S973" s="41" t="e">
        <f>#REF!-P973</f>
        <v>#REF!</v>
      </c>
      <c r="T973" s="41" t="e">
        <f>#REF!-Q973</f>
        <v>#REF!</v>
      </c>
      <c r="U973" s="18" t="str">
        <f t="shared" si="174"/>
        <v>03 1 01 78260240</v>
      </c>
    </row>
    <row r="974" spans="1:21" s="18" customFormat="1" ht="15.6">
      <c r="A974" s="15"/>
      <c r="B974" s="133" t="s">
        <v>31</v>
      </c>
      <c r="C974" s="134" t="s">
        <v>595</v>
      </c>
      <c r="D974" s="135" t="s">
        <v>317</v>
      </c>
      <c r="E974" s="135" t="s">
        <v>14</v>
      </c>
      <c r="F974" s="135" t="s">
        <v>622</v>
      </c>
      <c r="G974" s="135" t="s">
        <v>32</v>
      </c>
      <c r="H974" s="136">
        <v>4032400</v>
      </c>
      <c r="I974" s="105"/>
      <c r="J974" s="16"/>
      <c r="K974" s="41"/>
      <c r="O974" s="41"/>
      <c r="P974" s="41"/>
      <c r="Q974" s="41"/>
      <c r="R974" s="41"/>
      <c r="S974" s="41"/>
      <c r="T974" s="41"/>
      <c r="U974" s="18" t="str">
        <f t="shared" si="174"/>
        <v>03 1 01 78260244</v>
      </c>
    </row>
    <row r="975" spans="1:21" s="18" customFormat="1" ht="15.6">
      <c r="A975" s="15"/>
      <c r="B975" s="143" t="s">
        <v>493</v>
      </c>
      <c r="C975" s="134" t="s">
        <v>595</v>
      </c>
      <c r="D975" s="135" t="s">
        <v>317</v>
      </c>
      <c r="E975" s="135" t="s">
        <v>14</v>
      </c>
      <c r="F975" s="135" t="s">
        <v>622</v>
      </c>
      <c r="G975" s="135" t="s">
        <v>494</v>
      </c>
      <c r="H975" s="136">
        <f>H976</f>
        <v>288234600</v>
      </c>
      <c r="I975" s="105">
        <f>ROUND(K975*1000,2)</f>
        <v>288234600</v>
      </c>
      <c r="J975" s="16">
        <f>H975-I975</f>
        <v>0</v>
      </c>
      <c r="K975" s="41">
        <v>288234.59999999998</v>
      </c>
      <c r="O975" s="41">
        <v>288234.59999999998</v>
      </c>
      <c r="P975" s="41">
        <v>331501</v>
      </c>
      <c r="Q975" s="41">
        <v>333403.59999999998</v>
      </c>
      <c r="R975" s="41">
        <f>H975-O975</f>
        <v>287946365.39999998</v>
      </c>
      <c r="S975" s="41" t="e">
        <f>#REF!-P975</f>
        <v>#REF!</v>
      </c>
      <c r="T975" s="41" t="e">
        <f>#REF!-Q975</f>
        <v>#REF!</v>
      </c>
      <c r="U975" s="18" t="str">
        <f t="shared" si="174"/>
        <v>03 1 01 78260310</v>
      </c>
    </row>
    <row r="976" spans="1:21" s="18" customFormat="1" ht="26.4">
      <c r="A976" s="15"/>
      <c r="B976" s="137" t="s">
        <v>495</v>
      </c>
      <c r="C976" s="134" t="s">
        <v>595</v>
      </c>
      <c r="D976" s="135" t="s">
        <v>317</v>
      </c>
      <c r="E976" s="135" t="s">
        <v>14</v>
      </c>
      <c r="F976" s="135" t="s">
        <v>622</v>
      </c>
      <c r="G976" s="135" t="s">
        <v>496</v>
      </c>
      <c r="H976" s="136">
        <v>288234600</v>
      </c>
      <c r="I976" s="105"/>
      <c r="J976" s="16"/>
      <c r="K976" s="41"/>
      <c r="O976" s="41"/>
      <c r="P976" s="41"/>
      <c r="Q976" s="41"/>
      <c r="R976" s="41"/>
      <c r="S976" s="41"/>
      <c r="T976" s="41"/>
      <c r="U976" s="18" t="str">
        <f t="shared" si="174"/>
        <v>03 1 01 78260313</v>
      </c>
    </row>
    <row r="977" spans="1:21" s="18" customFormat="1" ht="26.4">
      <c r="A977" s="15" t="s">
        <v>598</v>
      </c>
      <c r="B977" s="159" t="s">
        <v>623</v>
      </c>
      <c r="C977" s="134" t="s">
        <v>595</v>
      </c>
      <c r="D977" s="135" t="s">
        <v>317</v>
      </c>
      <c r="E977" s="135" t="s">
        <v>14</v>
      </c>
      <c r="F977" s="135" t="s">
        <v>624</v>
      </c>
      <c r="G977" s="135" t="s">
        <v>10</v>
      </c>
      <c r="H977" s="136">
        <f>H978+H993+H983+H988</f>
        <v>234979360</v>
      </c>
      <c r="I977" s="111">
        <f>ROUND(K977*1000,2)</f>
        <v>234979360</v>
      </c>
      <c r="J977" s="16">
        <f>H977-I977</f>
        <v>0</v>
      </c>
      <c r="K977" s="40">
        <v>234979.36</v>
      </c>
      <c r="O977" s="40">
        <v>234979.36</v>
      </c>
      <c r="P977" s="40">
        <v>245649.34000000003</v>
      </c>
      <c r="Q977" s="40">
        <v>261013.86</v>
      </c>
      <c r="R977" s="40">
        <f>H977-O977</f>
        <v>234744380.63999999</v>
      </c>
      <c r="S977" s="40" t="e">
        <f>#REF!-P977</f>
        <v>#REF!</v>
      </c>
      <c r="T977" s="40" t="e">
        <f>#REF!-Q977</f>
        <v>#REF!</v>
      </c>
      <c r="U977" s="18" t="str">
        <f t="shared" si="174"/>
        <v>03 1 02 00000000</v>
      </c>
    </row>
    <row r="978" spans="1:21" s="18" customFormat="1" ht="66">
      <c r="A978" s="15"/>
      <c r="B978" s="161" t="s">
        <v>625</v>
      </c>
      <c r="C978" s="134" t="s">
        <v>595</v>
      </c>
      <c r="D978" s="135" t="s">
        <v>317</v>
      </c>
      <c r="E978" s="135" t="s">
        <v>14</v>
      </c>
      <c r="F978" s="135" t="s">
        <v>626</v>
      </c>
      <c r="G978" s="135" t="s">
        <v>10</v>
      </c>
      <c r="H978" s="136">
        <f>H981+H979</f>
        <v>188631600</v>
      </c>
      <c r="I978" s="112">
        <f>ROUND(K978*1000,2)</f>
        <v>188631600</v>
      </c>
      <c r="J978" s="16">
        <f>H978-I978</f>
        <v>0</v>
      </c>
      <c r="K978" s="41">
        <v>188631.6</v>
      </c>
      <c r="O978" s="41">
        <v>188631.6</v>
      </c>
      <c r="P978" s="41">
        <v>194738.30000000002</v>
      </c>
      <c r="Q978" s="41">
        <v>202950.5</v>
      </c>
      <c r="R978" s="41">
        <f>H978-O978</f>
        <v>188442968.40000001</v>
      </c>
      <c r="S978" s="41" t="e">
        <f>#REF!-P978</f>
        <v>#REF!</v>
      </c>
      <c r="T978" s="41" t="e">
        <f>#REF!-Q978</f>
        <v>#REF!</v>
      </c>
      <c r="U978" s="18" t="str">
        <f t="shared" si="174"/>
        <v>03 1 02 53800000</v>
      </c>
    </row>
    <row r="979" spans="1:21" s="18" customFormat="1" ht="26.4">
      <c r="A979" s="15"/>
      <c r="B979" s="133" t="s">
        <v>29</v>
      </c>
      <c r="C979" s="134" t="s">
        <v>595</v>
      </c>
      <c r="D979" s="135" t="s">
        <v>317</v>
      </c>
      <c r="E979" s="135" t="s">
        <v>14</v>
      </c>
      <c r="F979" s="135" t="s">
        <v>626</v>
      </c>
      <c r="G979" s="135" t="s">
        <v>30</v>
      </c>
      <c r="H979" s="136">
        <f>H980</f>
        <v>2787660</v>
      </c>
      <c r="I979" s="105">
        <f>ROUND(K979*1000,2)</f>
        <v>2787660</v>
      </c>
      <c r="J979" s="16">
        <f>H979-I979</f>
        <v>0</v>
      </c>
      <c r="K979" s="41">
        <v>2787.66</v>
      </c>
      <c r="O979" s="41">
        <v>2787.66</v>
      </c>
      <c r="P979" s="41">
        <v>2877.91</v>
      </c>
      <c r="Q979" s="41">
        <v>2999.27</v>
      </c>
      <c r="R979" s="41">
        <f>H979-O979</f>
        <v>2784872.34</v>
      </c>
      <c r="S979" s="41" t="e">
        <f>#REF!-P979</f>
        <v>#REF!</v>
      </c>
      <c r="T979" s="41" t="e">
        <f>#REF!-Q979</f>
        <v>#REF!</v>
      </c>
      <c r="U979" s="18" t="str">
        <f t="shared" si="174"/>
        <v>03 1 02 53800240</v>
      </c>
    </row>
    <row r="980" spans="1:21" s="18" customFormat="1" ht="15.6">
      <c r="A980" s="15"/>
      <c r="B980" s="133" t="s">
        <v>31</v>
      </c>
      <c r="C980" s="134" t="s">
        <v>595</v>
      </c>
      <c r="D980" s="135" t="s">
        <v>317</v>
      </c>
      <c r="E980" s="135" t="s">
        <v>14</v>
      </c>
      <c r="F980" s="135" t="s">
        <v>626</v>
      </c>
      <c r="G980" s="135" t="s">
        <v>32</v>
      </c>
      <c r="H980" s="136">
        <v>2787660</v>
      </c>
      <c r="I980" s="105"/>
      <c r="J980" s="16"/>
      <c r="K980" s="41"/>
      <c r="O980" s="41"/>
      <c r="P980" s="41"/>
      <c r="Q980" s="41"/>
      <c r="R980" s="41"/>
      <c r="S980" s="41"/>
      <c r="T980" s="41"/>
      <c r="U980" s="18" t="str">
        <f t="shared" si="174"/>
        <v>03 1 02 53800244</v>
      </c>
    </row>
    <row r="981" spans="1:21" s="18" customFormat="1" ht="15.6">
      <c r="A981" s="15"/>
      <c r="B981" s="143" t="s">
        <v>493</v>
      </c>
      <c r="C981" s="134" t="s">
        <v>595</v>
      </c>
      <c r="D981" s="135" t="s">
        <v>317</v>
      </c>
      <c r="E981" s="135" t="s">
        <v>14</v>
      </c>
      <c r="F981" s="135" t="s">
        <v>626</v>
      </c>
      <c r="G981" s="135" t="s">
        <v>494</v>
      </c>
      <c r="H981" s="136">
        <f>H982</f>
        <v>185843940</v>
      </c>
      <c r="I981" s="105">
        <f>ROUND(K981*1000,2)</f>
        <v>185843940</v>
      </c>
      <c r="J981" s="16">
        <f>H981-I981</f>
        <v>0</v>
      </c>
      <c r="K981" s="41">
        <v>185843.94</v>
      </c>
      <c r="O981" s="41">
        <v>185843.94</v>
      </c>
      <c r="P981" s="41">
        <v>191860.39</v>
      </c>
      <c r="Q981" s="41">
        <v>199951.23</v>
      </c>
      <c r="R981" s="41">
        <f>H981-O981</f>
        <v>185658096.06</v>
      </c>
      <c r="S981" s="41" t="e">
        <f>#REF!-P981</f>
        <v>#REF!</v>
      </c>
      <c r="T981" s="41" t="e">
        <f>#REF!-Q981</f>
        <v>#REF!</v>
      </c>
      <c r="U981" s="18" t="str">
        <f t="shared" si="174"/>
        <v>03 1 02 53800310</v>
      </c>
    </row>
    <row r="982" spans="1:21" s="18" customFormat="1" ht="26.4">
      <c r="A982" s="15"/>
      <c r="B982" s="137" t="s">
        <v>495</v>
      </c>
      <c r="C982" s="134" t="s">
        <v>595</v>
      </c>
      <c r="D982" s="135" t="s">
        <v>317</v>
      </c>
      <c r="E982" s="135" t="s">
        <v>14</v>
      </c>
      <c r="F982" s="135" t="s">
        <v>626</v>
      </c>
      <c r="G982" s="135" t="s">
        <v>496</v>
      </c>
      <c r="H982" s="136">
        <v>185843940</v>
      </c>
      <c r="I982" s="105"/>
      <c r="J982" s="16"/>
      <c r="K982" s="41"/>
      <c r="O982" s="41"/>
      <c r="P982" s="41"/>
      <c r="Q982" s="41"/>
      <c r="R982" s="41"/>
      <c r="S982" s="41"/>
      <c r="T982" s="41"/>
      <c r="U982" s="18" t="str">
        <f t="shared" si="174"/>
        <v>03 1 02 53800313</v>
      </c>
    </row>
    <row r="983" spans="1:21" s="18" customFormat="1" ht="26.4">
      <c r="A983" s="15"/>
      <c r="B983" s="161" t="s">
        <v>627</v>
      </c>
      <c r="C983" s="134" t="s">
        <v>595</v>
      </c>
      <c r="D983" s="135" t="s">
        <v>317</v>
      </c>
      <c r="E983" s="135" t="s">
        <v>14</v>
      </c>
      <c r="F983" s="135" t="s">
        <v>628</v>
      </c>
      <c r="G983" s="135" t="s">
        <v>10</v>
      </c>
      <c r="H983" s="136">
        <f>H984+H986</f>
        <v>284650</v>
      </c>
      <c r="I983" s="112">
        <f>ROUND(K983*1000,2)</f>
        <v>284650</v>
      </c>
      <c r="J983" s="16">
        <f>H983-I983</f>
        <v>0</v>
      </c>
      <c r="K983" s="41">
        <v>284.65000000000003</v>
      </c>
      <c r="O983" s="41">
        <v>284.65000000000003</v>
      </c>
      <c r="P983" s="41">
        <v>284.65000000000003</v>
      </c>
      <c r="Q983" s="41">
        <v>284.65000000000003</v>
      </c>
      <c r="R983" s="41">
        <f>H983-O983</f>
        <v>284365.34999999998</v>
      </c>
      <c r="S983" s="41" t="e">
        <f>#REF!-P983</f>
        <v>#REF!</v>
      </c>
      <c r="T983" s="41" t="e">
        <f>#REF!-Q983</f>
        <v>#REF!</v>
      </c>
      <c r="U983" s="18" t="str">
        <f t="shared" si="174"/>
        <v>03 1 02 76260000</v>
      </c>
    </row>
    <row r="984" spans="1:21" s="18" customFormat="1" ht="26.4">
      <c r="A984" s="15"/>
      <c r="B984" s="133" t="s">
        <v>29</v>
      </c>
      <c r="C984" s="134" t="s">
        <v>595</v>
      </c>
      <c r="D984" s="135" t="s">
        <v>317</v>
      </c>
      <c r="E984" s="135" t="s">
        <v>14</v>
      </c>
      <c r="F984" s="135" t="s">
        <v>628</v>
      </c>
      <c r="G984" s="135" t="s">
        <v>30</v>
      </c>
      <c r="H984" s="136">
        <f>H985</f>
        <v>3790</v>
      </c>
      <c r="I984" s="105">
        <f>ROUND(K984*1000,2)</f>
        <v>3790</v>
      </c>
      <c r="J984" s="16">
        <f>H984-I984</f>
        <v>0</v>
      </c>
      <c r="K984" s="41">
        <v>3.79</v>
      </c>
      <c r="O984" s="41">
        <v>3.79</v>
      </c>
      <c r="P984" s="41">
        <v>3.79</v>
      </c>
      <c r="Q984" s="41">
        <v>3.79</v>
      </c>
      <c r="R984" s="41">
        <f>H984-O984</f>
        <v>3786.21</v>
      </c>
      <c r="S984" s="41" t="e">
        <f>#REF!-P984</f>
        <v>#REF!</v>
      </c>
      <c r="T984" s="41" t="e">
        <f>#REF!-Q984</f>
        <v>#REF!</v>
      </c>
      <c r="U984" s="18" t="str">
        <f t="shared" si="174"/>
        <v>03 1 02 76260240</v>
      </c>
    </row>
    <row r="985" spans="1:21" s="18" customFormat="1" ht="15.6">
      <c r="A985" s="15"/>
      <c r="B985" s="133" t="s">
        <v>31</v>
      </c>
      <c r="C985" s="134" t="s">
        <v>595</v>
      </c>
      <c r="D985" s="135" t="s">
        <v>317</v>
      </c>
      <c r="E985" s="135" t="s">
        <v>14</v>
      </c>
      <c r="F985" s="135" t="s">
        <v>628</v>
      </c>
      <c r="G985" s="135" t="s">
        <v>32</v>
      </c>
      <c r="H985" s="136">
        <v>3790</v>
      </c>
      <c r="I985" s="105"/>
      <c r="J985" s="16"/>
      <c r="K985" s="41"/>
      <c r="O985" s="41"/>
      <c r="P985" s="41"/>
      <c r="Q985" s="41"/>
      <c r="R985" s="41"/>
      <c r="S985" s="41"/>
      <c r="T985" s="41"/>
      <c r="U985" s="18" t="str">
        <f t="shared" si="174"/>
        <v>03 1 02 76260244</v>
      </c>
    </row>
    <row r="986" spans="1:21" s="18" customFormat="1" ht="15.6">
      <c r="A986" s="15"/>
      <c r="B986" s="143" t="s">
        <v>493</v>
      </c>
      <c r="C986" s="134" t="s">
        <v>595</v>
      </c>
      <c r="D986" s="135" t="s">
        <v>317</v>
      </c>
      <c r="E986" s="135" t="s">
        <v>14</v>
      </c>
      <c r="F986" s="135" t="s">
        <v>628</v>
      </c>
      <c r="G986" s="135" t="s">
        <v>494</v>
      </c>
      <c r="H986" s="136">
        <f>H987</f>
        <v>280860</v>
      </c>
      <c r="I986" s="105">
        <f>ROUND(K986*1000,2)</f>
        <v>280860</v>
      </c>
      <c r="J986" s="16">
        <f>H986-I986</f>
        <v>0</v>
      </c>
      <c r="K986" s="41">
        <v>280.86</v>
      </c>
      <c r="O986" s="41">
        <v>280.86</v>
      </c>
      <c r="P986" s="41">
        <v>280.86</v>
      </c>
      <c r="Q986" s="41">
        <v>280.86</v>
      </c>
      <c r="R986" s="41">
        <f>H986-O986</f>
        <v>280579.14</v>
      </c>
      <c r="S986" s="41" t="e">
        <f>#REF!-P986</f>
        <v>#REF!</v>
      </c>
      <c r="T986" s="41" t="e">
        <f>#REF!-Q986</f>
        <v>#REF!</v>
      </c>
      <c r="U986" s="18" t="str">
        <f t="shared" si="174"/>
        <v>03 1 02 76260310</v>
      </c>
    </row>
    <row r="987" spans="1:21" s="18" customFormat="1" ht="26.4">
      <c r="A987" s="15"/>
      <c r="B987" s="137" t="s">
        <v>495</v>
      </c>
      <c r="C987" s="134" t="s">
        <v>595</v>
      </c>
      <c r="D987" s="135" t="s">
        <v>317</v>
      </c>
      <c r="E987" s="135" t="s">
        <v>14</v>
      </c>
      <c r="F987" s="135" t="s">
        <v>628</v>
      </c>
      <c r="G987" s="135" t="s">
        <v>496</v>
      </c>
      <c r="H987" s="136">
        <v>280860</v>
      </c>
      <c r="I987" s="105"/>
      <c r="J987" s="16"/>
      <c r="K987" s="41"/>
      <c r="O987" s="41"/>
      <c r="P987" s="41"/>
      <c r="Q987" s="41"/>
      <c r="R987" s="41"/>
      <c r="S987" s="41"/>
      <c r="T987" s="41"/>
      <c r="U987" s="18" t="str">
        <f t="shared" si="174"/>
        <v>03 1 02 76260313</v>
      </c>
    </row>
    <row r="988" spans="1:21" s="18" customFormat="1" ht="66">
      <c r="A988" s="15"/>
      <c r="B988" s="162" t="s">
        <v>629</v>
      </c>
      <c r="C988" s="140" t="s">
        <v>595</v>
      </c>
      <c r="D988" s="141" t="s">
        <v>317</v>
      </c>
      <c r="E988" s="141" t="s">
        <v>14</v>
      </c>
      <c r="F988" s="141" t="s">
        <v>630</v>
      </c>
      <c r="G988" s="141" t="s">
        <v>10</v>
      </c>
      <c r="H988" s="136">
        <f>H991+H989</f>
        <v>2933280</v>
      </c>
      <c r="I988" s="111">
        <f>ROUND(K988*1000,2)</f>
        <v>2933280</v>
      </c>
      <c r="J988" s="16">
        <f>H988-I988</f>
        <v>0</v>
      </c>
      <c r="K988" s="40">
        <v>2933.28</v>
      </c>
      <c r="O988" s="40">
        <v>2933.28</v>
      </c>
      <c r="P988" s="40">
        <v>2933.28</v>
      </c>
      <c r="Q988" s="40">
        <v>2933.28</v>
      </c>
      <c r="R988" s="40">
        <f>H988-O988</f>
        <v>2930346.72</v>
      </c>
      <c r="S988" s="40" t="e">
        <f>#REF!-P988</f>
        <v>#REF!</v>
      </c>
      <c r="T988" s="40" t="e">
        <f>#REF!-Q988</f>
        <v>#REF!</v>
      </c>
      <c r="U988" s="18" t="str">
        <f t="shared" si="174"/>
        <v>03 1 02 77190000</v>
      </c>
    </row>
    <row r="989" spans="1:21" s="18" customFormat="1" ht="26.4">
      <c r="A989" s="15"/>
      <c r="B989" s="133" t="s">
        <v>29</v>
      </c>
      <c r="C989" s="140" t="s">
        <v>595</v>
      </c>
      <c r="D989" s="141" t="s">
        <v>317</v>
      </c>
      <c r="E989" s="141" t="s">
        <v>14</v>
      </c>
      <c r="F989" s="141" t="s">
        <v>630</v>
      </c>
      <c r="G989" s="141" t="s">
        <v>30</v>
      </c>
      <c r="H989" s="136">
        <f>H990</f>
        <v>39070</v>
      </c>
      <c r="I989" s="105">
        <f>ROUND(K989*1000,2)</f>
        <v>39070</v>
      </c>
      <c r="J989" s="16">
        <f>H989-I989</f>
        <v>0</v>
      </c>
      <c r="K989" s="41">
        <v>39.07</v>
      </c>
      <c r="O989" s="41">
        <v>39.07</v>
      </c>
      <c r="P989" s="41">
        <v>39.07</v>
      </c>
      <c r="Q989" s="41">
        <v>39.07</v>
      </c>
      <c r="R989" s="41">
        <f>H989-O989</f>
        <v>39030.93</v>
      </c>
      <c r="S989" s="41" t="e">
        <f>#REF!-P989</f>
        <v>#REF!</v>
      </c>
      <c r="T989" s="41" t="e">
        <f>#REF!-Q989</f>
        <v>#REF!</v>
      </c>
      <c r="U989" s="18" t="str">
        <f t="shared" si="174"/>
        <v>03 1 02 77190240</v>
      </c>
    </row>
    <row r="990" spans="1:21" s="18" customFormat="1" ht="15.6">
      <c r="A990" s="15"/>
      <c r="B990" s="133" t="s">
        <v>31</v>
      </c>
      <c r="C990" s="140" t="s">
        <v>595</v>
      </c>
      <c r="D990" s="141" t="s">
        <v>317</v>
      </c>
      <c r="E990" s="141" t="s">
        <v>14</v>
      </c>
      <c r="F990" s="141" t="s">
        <v>630</v>
      </c>
      <c r="G990" s="141" t="s">
        <v>32</v>
      </c>
      <c r="H990" s="136">
        <v>39070</v>
      </c>
      <c r="I990" s="105"/>
      <c r="J990" s="16"/>
      <c r="K990" s="41"/>
      <c r="O990" s="41"/>
      <c r="P990" s="41"/>
      <c r="Q990" s="41"/>
      <c r="R990" s="41"/>
      <c r="S990" s="41"/>
      <c r="T990" s="41"/>
      <c r="U990" s="18" t="str">
        <f t="shared" si="174"/>
        <v>03 1 02 77190244</v>
      </c>
    </row>
    <row r="991" spans="1:21" s="18" customFormat="1" ht="15.6">
      <c r="A991" s="15"/>
      <c r="B991" s="151" t="s">
        <v>493</v>
      </c>
      <c r="C991" s="140" t="s">
        <v>595</v>
      </c>
      <c r="D991" s="141" t="s">
        <v>317</v>
      </c>
      <c r="E991" s="141" t="s">
        <v>14</v>
      </c>
      <c r="F991" s="141" t="s">
        <v>630</v>
      </c>
      <c r="G991" s="141" t="s">
        <v>494</v>
      </c>
      <c r="H991" s="136">
        <f>H992</f>
        <v>2894210</v>
      </c>
      <c r="I991" s="105">
        <f>ROUND(K991*1000,2)</f>
        <v>2894210</v>
      </c>
      <c r="J991" s="16">
        <f>H991-I991</f>
        <v>0</v>
      </c>
      <c r="K991" s="41">
        <v>2894.21</v>
      </c>
      <c r="O991" s="41">
        <v>2894.21</v>
      </c>
      <c r="P991" s="41">
        <v>2894.21</v>
      </c>
      <c r="Q991" s="41">
        <v>2894.21</v>
      </c>
      <c r="R991" s="41">
        <f>H991-O991</f>
        <v>2891315.79</v>
      </c>
      <c r="S991" s="41" t="e">
        <f>#REF!-P991</f>
        <v>#REF!</v>
      </c>
      <c r="T991" s="41" t="e">
        <f>#REF!-Q991</f>
        <v>#REF!</v>
      </c>
      <c r="U991" s="18" t="str">
        <f t="shared" si="174"/>
        <v>03 1 02 77190310</v>
      </c>
    </row>
    <row r="992" spans="1:21" s="18" customFormat="1" ht="26.4">
      <c r="A992" s="15"/>
      <c r="B992" s="137" t="s">
        <v>495</v>
      </c>
      <c r="C992" s="140" t="s">
        <v>595</v>
      </c>
      <c r="D992" s="141" t="s">
        <v>317</v>
      </c>
      <c r="E992" s="141" t="s">
        <v>14</v>
      </c>
      <c r="F992" s="141" t="s">
        <v>630</v>
      </c>
      <c r="G992" s="141" t="s">
        <v>496</v>
      </c>
      <c r="H992" s="136">
        <v>2894210</v>
      </c>
      <c r="I992" s="105"/>
      <c r="J992" s="16"/>
      <c r="K992" s="41"/>
      <c r="O992" s="41"/>
      <c r="P992" s="41"/>
      <c r="Q992" s="41"/>
      <c r="R992" s="41"/>
      <c r="S992" s="41"/>
      <c r="T992" s="41"/>
      <c r="U992" s="18" t="str">
        <f t="shared" si="174"/>
        <v>03 1 02 77190313</v>
      </c>
    </row>
    <row r="993" spans="1:21" s="18" customFormat="1" ht="26.4">
      <c r="A993" s="15"/>
      <c r="B993" s="162" t="s">
        <v>631</v>
      </c>
      <c r="C993" s="134" t="s">
        <v>595</v>
      </c>
      <c r="D993" s="135" t="s">
        <v>317</v>
      </c>
      <c r="E993" s="135" t="s">
        <v>14</v>
      </c>
      <c r="F993" s="135" t="s">
        <v>632</v>
      </c>
      <c r="G993" s="135" t="s">
        <v>10</v>
      </c>
      <c r="H993" s="136">
        <f>H994+H996</f>
        <v>43129830</v>
      </c>
      <c r="I993" s="112">
        <f>ROUND(K993*1000,2)</f>
        <v>43129830</v>
      </c>
      <c r="J993" s="16">
        <f>H993-I993</f>
        <v>0</v>
      </c>
      <c r="K993" s="41">
        <v>43129.83</v>
      </c>
      <c r="O993" s="41">
        <v>43129.83</v>
      </c>
      <c r="P993" s="41">
        <v>47693.11</v>
      </c>
      <c r="Q993" s="41">
        <v>54845.43</v>
      </c>
      <c r="R993" s="41">
        <f>H993-O993</f>
        <v>43086700.170000002</v>
      </c>
      <c r="S993" s="41" t="e">
        <f>#REF!-P993</f>
        <v>#REF!</v>
      </c>
      <c r="T993" s="41" t="e">
        <f>#REF!-Q993</f>
        <v>#REF!</v>
      </c>
      <c r="U993" s="18" t="str">
        <f t="shared" si="174"/>
        <v>03 1 02 78280000</v>
      </c>
    </row>
    <row r="994" spans="1:21" s="18" customFormat="1" ht="26.4">
      <c r="A994" s="15"/>
      <c r="B994" s="133" t="s">
        <v>29</v>
      </c>
      <c r="C994" s="134" t="s">
        <v>595</v>
      </c>
      <c r="D994" s="135" t="s">
        <v>317</v>
      </c>
      <c r="E994" s="135" t="s">
        <v>14</v>
      </c>
      <c r="F994" s="135" t="s">
        <v>632</v>
      </c>
      <c r="G994" s="135" t="s">
        <v>30</v>
      </c>
      <c r="H994" s="136">
        <f>H995</f>
        <v>516670</v>
      </c>
      <c r="I994" s="105">
        <f>ROUND(K994*1000,2)</f>
        <v>516670</v>
      </c>
      <c r="J994" s="16">
        <f>H994-I994</f>
        <v>0</v>
      </c>
      <c r="K994" s="41">
        <v>516.66999999999996</v>
      </c>
      <c r="O994" s="41">
        <v>516.66999999999996</v>
      </c>
      <c r="P994" s="41">
        <v>582.41</v>
      </c>
      <c r="Q994" s="41">
        <v>662.53</v>
      </c>
      <c r="R994" s="41">
        <f>H994-O994</f>
        <v>516153.33</v>
      </c>
      <c r="S994" s="41" t="e">
        <f>#REF!-P994</f>
        <v>#REF!</v>
      </c>
      <c r="T994" s="41" t="e">
        <f>#REF!-Q994</f>
        <v>#REF!</v>
      </c>
      <c r="U994" s="18" t="str">
        <f t="shared" si="174"/>
        <v>03 1 02 78280240</v>
      </c>
    </row>
    <row r="995" spans="1:21" s="18" customFormat="1" ht="15.6">
      <c r="A995" s="15"/>
      <c r="B995" s="133" t="s">
        <v>31</v>
      </c>
      <c r="C995" s="134" t="s">
        <v>595</v>
      </c>
      <c r="D995" s="135" t="s">
        <v>317</v>
      </c>
      <c r="E995" s="135" t="s">
        <v>14</v>
      </c>
      <c r="F995" s="135" t="s">
        <v>632</v>
      </c>
      <c r="G995" s="135" t="s">
        <v>32</v>
      </c>
      <c r="H995" s="136">
        <v>516670</v>
      </c>
      <c r="I995" s="105"/>
      <c r="J995" s="16"/>
      <c r="K995" s="41"/>
      <c r="O995" s="41"/>
      <c r="P995" s="41"/>
      <c r="Q995" s="41"/>
      <c r="R995" s="41"/>
      <c r="S995" s="41"/>
      <c r="T995" s="41"/>
      <c r="U995" s="18" t="str">
        <f t="shared" si="174"/>
        <v>03 1 02 78280244</v>
      </c>
    </row>
    <row r="996" spans="1:21" s="18" customFormat="1" ht="15.6">
      <c r="A996" s="15"/>
      <c r="B996" s="143" t="s">
        <v>493</v>
      </c>
      <c r="C996" s="134" t="s">
        <v>595</v>
      </c>
      <c r="D996" s="135" t="s">
        <v>317</v>
      </c>
      <c r="E996" s="135" t="s">
        <v>14</v>
      </c>
      <c r="F996" s="135" t="s">
        <v>632</v>
      </c>
      <c r="G996" s="135" t="s">
        <v>494</v>
      </c>
      <c r="H996" s="136">
        <f>H997</f>
        <v>42613160</v>
      </c>
      <c r="I996" s="105">
        <f>ROUND(K996*1000,2)</f>
        <v>42613160</v>
      </c>
      <c r="J996" s="16">
        <f>H996-I996</f>
        <v>0</v>
      </c>
      <c r="K996" s="41">
        <v>42613.16</v>
      </c>
      <c r="O996" s="41">
        <v>42613.16</v>
      </c>
      <c r="P996" s="41">
        <v>47110.7</v>
      </c>
      <c r="Q996" s="41">
        <v>54182.9</v>
      </c>
      <c r="R996" s="41">
        <f>H996-O996</f>
        <v>42570546.840000004</v>
      </c>
      <c r="S996" s="41" t="e">
        <f>#REF!-P996</f>
        <v>#REF!</v>
      </c>
      <c r="T996" s="41" t="e">
        <f>#REF!-Q996</f>
        <v>#REF!</v>
      </c>
      <c r="U996" s="18" t="str">
        <f t="shared" si="174"/>
        <v>03 1 02 78280310</v>
      </c>
    </row>
    <row r="997" spans="1:21" s="18" customFormat="1" ht="26.4">
      <c r="A997" s="15"/>
      <c r="B997" s="137" t="s">
        <v>495</v>
      </c>
      <c r="C997" s="134" t="s">
        <v>595</v>
      </c>
      <c r="D997" s="135" t="s">
        <v>317</v>
      </c>
      <c r="E997" s="135" t="s">
        <v>14</v>
      </c>
      <c r="F997" s="135" t="s">
        <v>632</v>
      </c>
      <c r="G997" s="135" t="s">
        <v>496</v>
      </c>
      <c r="H997" s="136">
        <v>42613160</v>
      </c>
      <c r="I997" s="105"/>
      <c r="J997" s="16"/>
      <c r="K997" s="41"/>
      <c r="O997" s="41"/>
      <c r="P997" s="41"/>
      <c r="Q997" s="41"/>
      <c r="R997" s="41"/>
      <c r="S997" s="41"/>
      <c r="T997" s="41"/>
      <c r="U997" s="18" t="str">
        <f t="shared" si="174"/>
        <v>03 1 02 78280313</v>
      </c>
    </row>
    <row r="998" spans="1:21" s="18" customFormat="1" ht="39.6">
      <c r="A998" s="15"/>
      <c r="B998" s="143" t="s">
        <v>387</v>
      </c>
      <c r="C998" s="134" t="s">
        <v>595</v>
      </c>
      <c r="D998" s="135" t="s">
        <v>317</v>
      </c>
      <c r="E998" s="135" t="s">
        <v>14</v>
      </c>
      <c r="F998" s="135" t="s">
        <v>388</v>
      </c>
      <c r="G998" s="135" t="s">
        <v>10</v>
      </c>
      <c r="H998" s="136">
        <f>H999+H1036+H1040+H1044</f>
        <v>20720740</v>
      </c>
      <c r="I998" s="112">
        <f>ROUND(K998*1000,2)</f>
        <v>20720740</v>
      </c>
      <c r="J998" s="16">
        <f>H998-I998</f>
        <v>0</v>
      </c>
      <c r="K998" s="41">
        <v>20720.739999999998</v>
      </c>
      <c r="O998" s="41">
        <v>20720.739999999998</v>
      </c>
      <c r="P998" s="41">
        <v>20786.739999999998</v>
      </c>
      <c r="Q998" s="41">
        <v>50833.09</v>
      </c>
      <c r="R998" s="41">
        <f>H998-O998</f>
        <v>20700019.260000002</v>
      </c>
      <c r="S998" s="41" t="e">
        <f>#REF!-P998</f>
        <v>#REF!</v>
      </c>
      <c r="T998" s="41" t="e">
        <f>#REF!-Q998</f>
        <v>#REF!</v>
      </c>
      <c r="U998" s="18" t="str">
        <f t="shared" si="174"/>
        <v>03 2 00 00000000</v>
      </c>
    </row>
    <row r="999" spans="1:21" s="18" customFormat="1" ht="26.4">
      <c r="A999" s="15"/>
      <c r="B999" s="159" t="s">
        <v>633</v>
      </c>
      <c r="C999" s="134" t="s">
        <v>595</v>
      </c>
      <c r="D999" s="135" t="s">
        <v>317</v>
      </c>
      <c r="E999" s="135" t="s">
        <v>14</v>
      </c>
      <c r="F999" s="135" t="s">
        <v>634</v>
      </c>
      <c r="G999" s="135" t="s">
        <v>10</v>
      </c>
      <c r="H999" s="136">
        <f>H1000+H1003+H1009+H1012+H1015+H1018+H1024+H1027+H1030+H1033+H1006+H1021</f>
        <v>20539740</v>
      </c>
      <c r="I999" s="112">
        <f>ROUND(K999*1000,2)</f>
        <v>20539740</v>
      </c>
      <c r="J999" s="16">
        <f>H999-I999</f>
        <v>0</v>
      </c>
      <c r="K999" s="41">
        <v>20539.739999999998</v>
      </c>
      <c r="O999" s="41">
        <v>20539.739999999998</v>
      </c>
      <c r="P999" s="41">
        <v>20605.739999999998</v>
      </c>
      <c r="Q999" s="41">
        <v>50652.09</v>
      </c>
      <c r="R999" s="41">
        <f>H999-O999</f>
        <v>20519200.260000002</v>
      </c>
      <c r="S999" s="41" t="e">
        <f>#REF!-P999</f>
        <v>#REF!</v>
      </c>
      <c r="T999" s="41" t="e">
        <f>#REF!-Q999</f>
        <v>#REF!</v>
      </c>
      <c r="U999" s="18" t="str">
        <f t="shared" si="174"/>
        <v>03 2 01 00000000</v>
      </c>
    </row>
    <row r="1000" spans="1:21" s="18" customFormat="1" ht="52.8">
      <c r="A1000" s="15"/>
      <c r="B1000" s="161" t="s">
        <v>635</v>
      </c>
      <c r="C1000" s="134" t="s">
        <v>595</v>
      </c>
      <c r="D1000" s="135" t="s">
        <v>317</v>
      </c>
      <c r="E1000" s="135" t="s">
        <v>14</v>
      </c>
      <c r="F1000" s="135" t="s">
        <v>636</v>
      </c>
      <c r="G1000" s="135" t="s">
        <v>10</v>
      </c>
      <c r="H1000" s="136">
        <f>H1001</f>
        <v>6350000</v>
      </c>
      <c r="I1000" s="112">
        <f>ROUND(K1000*1000,2)</f>
        <v>6350000</v>
      </c>
      <c r="J1000" s="16">
        <f>H1000-I1000</f>
        <v>0</v>
      </c>
      <c r="K1000" s="41">
        <v>6350</v>
      </c>
      <c r="O1000" s="41">
        <v>6350</v>
      </c>
      <c r="P1000" s="41">
        <v>6350</v>
      </c>
      <c r="Q1000" s="41">
        <v>6350</v>
      </c>
      <c r="R1000" s="41">
        <f>H1000-O1000</f>
        <v>6343650</v>
      </c>
      <c r="S1000" s="41" t="e">
        <f>#REF!-P1000</f>
        <v>#REF!</v>
      </c>
      <c r="T1000" s="41" t="e">
        <f>#REF!-Q1000</f>
        <v>#REF!</v>
      </c>
      <c r="U1000" s="18" t="str">
        <f t="shared" si="174"/>
        <v>03 2 01 80030000</v>
      </c>
    </row>
    <row r="1001" spans="1:21" s="18" customFormat="1" ht="15.6">
      <c r="A1001" s="15"/>
      <c r="B1001" s="143" t="s">
        <v>493</v>
      </c>
      <c r="C1001" s="134" t="s">
        <v>595</v>
      </c>
      <c r="D1001" s="135" t="s">
        <v>317</v>
      </c>
      <c r="E1001" s="135" t="s">
        <v>14</v>
      </c>
      <c r="F1001" s="135" t="s">
        <v>636</v>
      </c>
      <c r="G1001" s="135" t="s">
        <v>494</v>
      </c>
      <c r="H1001" s="136">
        <f>H1002</f>
        <v>6350000</v>
      </c>
      <c r="I1001" s="105">
        <f>ROUND(K1001*1000,2)</f>
        <v>6350000</v>
      </c>
      <c r="J1001" s="16">
        <f>H1001-I1001</f>
        <v>0</v>
      </c>
      <c r="K1001" s="41">
        <v>6350</v>
      </c>
      <c r="O1001" s="41">
        <v>6350</v>
      </c>
      <c r="P1001" s="41">
        <v>6350</v>
      </c>
      <c r="Q1001" s="41">
        <v>6350</v>
      </c>
      <c r="R1001" s="41">
        <f>H1001-O1001</f>
        <v>6343650</v>
      </c>
      <c r="S1001" s="41" t="e">
        <f>#REF!-P1001</f>
        <v>#REF!</v>
      </c>
      <c r="T1001" s="41" t="e">
        <f>#REF!-Q1001</f>
        <v>#REF!</v>
      </c>
      <c r="U1001" s="18" t="str">
        <f t="shared" si="174"/>
        <v>03 2 01 80030310</v>
      </c>
    </row>
    <row r="1002" spans="1:21" s="18" customFormat="1" ht="26.4">
      <c r="A1002" s="15"/>
      <c r="B1002" s="137" t="s">
        <v>495</v>
      </c>
      <c r="C1002" s="134" t="s">
        <v>595</v>
      </c>
      <c r="D1002" s="135" t="s">
        <v>317</v>
      </c>
      <c r="E1002" s="135" t="s">
        <v>14</v>
      </c>
      <c r="F1002" s="135" t="s">
        <v>636</v>
      </c>
      <c r="G1002" s="135" t="s">
        <v>496</v>
      </c>
      <c r="H1002" s="136">
        <v>6350000</v>
      </c>
      <c r="I1002" s="105"/>
      <c r="J1002" s="16"/>
      <c r="K1002" s="41"/>
      <c r="O1002" s="41"/>
      <c r="P1002" s="41"/>
      <c r="Q1002" s="41"/>
      <c r="R1002" s="41"/>
      <c r="S1002" s="41"/>
      <c r="T1002" s="41"/>
    </row>
    <row r="1003" spans="1:21" s="18" customFormat="1" ht="39.6">
      <c r="A1003" s="15"/>
      <c r="B1003" s="161" t="s">
        <v>637</v>
      </c>
      <c r="C1003" s="134" t="s">
        <v>595</v>
      </c>
      <c r="D1003" s="135" t="s">
        <v>317</v>
      </c>
      <c r="E1003" s="135" t="s">
        <v>14</v>
      </c>
      <c r="F1003" s="135" t="s">
        <v>638</v>
      </c>
      <c r="G1003" s="135" t="s">
        <v>10</v>
      </c>
      <c r="H1003" s="136">
        <f>H1004</f>
        <v>694280</v>
      </c>
      <c r="I1003" s="112">
        <f>ROUND(K1003*1000,2)</f>
        <v>694280</v>
      </c>
      <c r="J1003" s="16">
        <f>H1003-I1003</f>
        <v>0</v>
      </c>
      <c r="K1003" s="41">
        <v>694.28</v>
      </c>
      <c r="O1003" s="41">
        <v>694.28</v>
      </c>
      <c r="P1003" s="41">
        <v>694.28</v>
      </c>
      <c r="Q1003" s="41">
        <v>694.28</v>
      </c>
      <c r="R1003" s="41">
        <f>H1003-O1003</f>
        <v>693585.72</v>
      </c>
      <c r="S1003" s="41" t="e">
        <f>#REF!-P1003</f>
        <v>#REF!</v>
      </c>
      <c r="T1003" s="41" t="e">
        <f>#REF!-Q1003</f>
        <v>#REF!</v>
      </c>
      <c r="U1003" s="18" t="str">
        <f t="shared" si="174"/>
        <v>03 2 01 80070000</v>
      </c>
    </row>
    <row r="1004" spans="1:21" s="18" customFormat="1" ht="15.6">
      <c r="A1004" s="15"/>
      <c r="B1004" s="143" t="s">
        <v>493</v>
      </c>
      <c r="C1004" s="134" t="s">
        <v>595</v>
      </c>
      <c r="D1004" s="135" t="s">
        <v>317</v>
      </c>
      <c r="E1004" s="135" t="s">
        <v>14</v>
      </c>
      <c r="F1004" s="135" t="s">
        <v>638</v>
      </c>
      <c r="G1004" s="135" t="s">
        <v>494</v>
      </c>
      <c r="H1004" s="136">
        <f>H1005</f>
        <v>694280</v>
      </c>
      <c r="I1004" s="105">
        <f>ROUND(K1004*1000,2)</f>
        <v>694280</v>
      </c>
      <c r="J1004" s="16">
        <f>H1004-I1004</f>
        <v>0</v>
      </c>
      <c r="K1004" s="41">
        <v>694.28</v>
      </c>
      <c r="O1004" s="41">
        <v>694.28</v>
      </c>
      <c r="P1004" s="41">
        <v>694.28</v>
      </c>
      <c r="Q1004" s="41">
        <v>694.28</v>
      </c>
      <c r="R1004" s="41">
        <f>H1004-O1004</f>
        <v>693585.72</v>
      </c>
      <c r="S1004" s="41" t="e">
        <f>#REF!-P1004</f>
        <v>#REF!</v>
      </c>
      <c r="T1004" s="41" t="e">
        <f>#REF!-Q1004</f>
        <v>#REF!</v>
      </c>
      <c r="U1004" s="18" t="str">
        <f t="shared" si="174"/>
        <v>03 2 01 80070310</v>
      </c>
    </row>
    <row r="1005" spans="1:21" s="18" customFormat="1" ht="26.4">
      <c r="A1005" s="15"/>
      <c r="B1005" s="137" t="s">
        <v>495</v>
      </c>
      <c r="C1005" s="134" t="s">
        <v>595</v>
      </c>
      <c r="D1005" s="135" t="s">
        <v>317</v>
      </c>
      <c r="E1005" s="135" t="s">
        <v>14</v>
      </c>
      <c r="F1005" s="135" t="s">
        <v>638</v>
      </c>
      <c r="G1005" s="135" t="s">
        <v>496</v>
      </c>
      <c r="H1005" s="136">
        <v>694280</v>
      </c>
      <c r="I1005" s="105"/>
      <c r="J1005" s="16"/>
      <c r="K1005" s="41"/>
      <c r="O1005" s="41"/>
      <c r="P1005" s="41"/>
      <c r="Q1005" s="41"/>
      <c r="R1005" s="41"/>
      <c r="S1005" s="41"/>
      <c r="T1005" s="41"/>
      <c r="U1005" s="18" t="str">
        <f t="shared" si="174"/>
        <v>03 2 01 80070313</v>
      </c>
    </row>
    <row r="1006" spans="1:21" s="18" customFormat="1" ht="26.4">
      <c r="A1006" s="15"/>
      <c r="B1006" s="161" t="s">
        <v>639</v>
      </c>
      <c r="C1006" s="134" t="s">
        <v>595</v>
      </c>
      <c r="D1006" s="135" t="s">
        <v>317</v>
      </c>
      <c r="E1006" s="135" t="s">
        <v>14</v>
      </c>
      <c r="F1006" s="135" t="s">
        <v>640</v>
      </c>
      <c r="G1006" s="135" t="s">
        <v>10</v>
      </c>
      <c r="H1006" s="136">
        <f>H1007</f>
        <v>1664000</v>
      </c>
      <c r="I1006" s="112">
        <f>ROUND(K1006*1000,2)</f>
        <v>1664000</v>
      </c>
      <c r="J1006" s="16">
        <f>H1006-I1006</f>
        <v>0</v>
      </c>
      <c r="K1006" s="41">
        <v>1664</v>
      </c>
      <c r="O1006" s="41">
        <v>1664</v>
      </c>
      <c r="P1006" s="41">
        <v>1730</v>
      </c>
      <c r="Q1006" s="41">
        <v>1944.35</v>
      </c>
      <c r="R1006" s="41">
        <f>H1006-O1006</f>
        <v>1662336</v>
      </c>
      <c r="S1006" s="41" t="e">
        <f>#REF!-P1006</f>
        <v>#REF!</v>
      </c>
      <c r="T1006" s="41" t="e">
        <f>#REF!-Q1006</f>
        <v>#REF!</v>
      </c>
      <c r="U1006" s="18" t="str">
        <f t="shared" si="174"/>
        <v>03 2 01 80080000</v>
      </c>
    </row>
    <row r="1007" spans="1:21" s="18" customFormat="1" ht="15.6">
      <c r="A1007" s="15"/>
      <c r="B1007" s="143" t="s">
        <v>493</v>
      </c>
      <c r="C1007" s="134" t="s">
        <v>595</v>
      </c>
      <c r="D1007" s="135" t="s">
        <v>317</v>
      </c>
      <c r="E1007" s="135" t="s">
        <v>14</v>
      </c>
      <c r="F1007" s="135" t="s">
        <v>640</v>
      </c>
      <c r="G1007" s="135" t="s">
        <v>494</v>
      </c>
      <c r="H1007" s="136">
        <f>H1008</f>
        <v>1664000</v>
      </c>
      <c r="I1007" s="105">
        <f>ROUND(K1007*1000,2)</f>
        <v>1664000</v>
      </c>
      <c r="J1007" s="16">
        <f>H1007-I1007</f>
        <v>0</v>
      </c>
      <c r="K1007" s="41">
        <v>1664</v>
      </c>
      <c r="O1007" s="41">
        <v>1664</v>
      </c>
      <c r="P1007" s="41">
        <v>1730</v>
      </c>
      <c r="Q1007" s="41">
        <v>1944.35</v>
      </c>
      <c r="R1007" s="41">
        <f>H1007-O1007</f>
        <v>1662336</v>
      </c>
      <c r="S1007" s="41" t="e">
        <f>#REF!-P1007</f>
        <v>#REF!</v>
      </c>
      <c r="T1007" s="41" t="e">
        <f>#REF!-Q1007</f>
        <v>#REF!</v>
      </c>
      <c r="U1007" s="18" t="str">
        <f t="shared" si="174"/>
        <v>03 2 01 80080310</v>
      </c>
    </row>
    <row r="1008" spans="1:21" s="18" customFormat="1" ht="26.4">
      <c r="A1008" s="15"/>
      <c r="B1008" s="137" t="s">
        <v>495</v>
      </c>
      <c r="C1008" s="134" t="s">
        <v>595</v>
      </c>
      <c r="D1008" s="135" t="s">
        <v>317</v>
      </c>
      <c r="E1008" s="135" t="s">
        <v>14</v>
      </c>
      <c r="F1008" s="135" t="s">
        <v>640</v>
      </c>
      <c r="G1008" s="135" t="s">
        <v>496</v>
      </c>
      <c r="H1008" s="136">
        <v>1664000</v>
      </c>
      <c r="I1008" s="105"/>
      <c r="J1008" s="16"/>
      <c r="K1008" s="41"/>
      <c r="O1008" s="41"/>
      <c r="P1008" s="41"/>
      <c r="Q1008" s="41"/>
      <c r="R1008" s="41"/>
      <c r="S1008" s="41"/>
      <c r="T1008" s="41"/>
    </row>
    <row r="1009" spans="1:21" s="18" customFormat="1" ht="26.4">
      <c r="A1009" s="15"/>
      <c r="B1009" s="161" t="s">
        <v>641</v>
      </c>
      <c r="C1009" s="134" t="s">
        <v>595</v>
      </c>
      <c r="D1009" s="135" t="s">
        <v>317</v>
      </c>
      <c r="E1009" s="135" t="s">
        <v>14</v>
      </c>
      <c r="F1009" s="135" t="s">
        <v>642</v>
      </c>
      <c r="G1009" s="135" t="s">
        <v>10</v>
      </c>
      <c r="H1009" s="136">
        <f>H1010</f>
        <v>5718000</v>
      </c>
      <c r="I1009" s="112">
        <f>ROUND(K1009*1000,2)</f>
        <v>5718000</v>
      </c>
      <c r="J1009" s="16">
        <f>H1009-I1009</f>
        <v>0</v>
      </c>
      <c r="K1009" s="41">
        <v>5718</v>
      </c>
      <c r="O1009" s="41">
        <v>5718</v>
      </c>
      <c r="P1009" s="41">
        <v>5718</v>
      </c>
      <c r="Q1009" s="41">
        <v>5718</v>
      </c>
      <c r="R1009" s="41">
        <f>H1009-O1009</f>
        <v>5712282</v>
      </c>
      <c r="S1009" s="41" t="e">
        <f>#REF!-P1009</f>
        <v>#REF!</v>
      </c>
      <c r="T1009" s="41" t="e">
        <f>#REF!-Q1009</f>
        <v>#REF!</v>
      </c>
      <c r="U1009" s="18" t="str">
        <f t="shared" si="174"/>
        <v>03 2 01 80100000</v>
      </c>
    </row>
    <row r="1010" spans="1:21" s="18" customFormat="1" ht="15.6">
      <c r="A1010" s="15"/>
      <c r="B1010" s="143" t="s">
        <v>493</v>
      </c>
      <c r="C1010" s="134" t="s">
        <v>595</v>
      </c>
      <c r="D1010" s="135" t="s">
        <v>317</v>
      </c>
      <c r="E1010" s="135" t="s">
        <v>14</v>
      </c>
      <c r="F1010" s="135" t="s">
        <v>642</v>
      </c>
      <c r="G1010" s="135" t="s">
        <v>494</v>
      </c>
      <c r="H1010" s="136">
        <f>H1011</f>
        <v>5718000</v>
      </c>
      <c r="I1010" s="105">
        <f>ROUND(K1010*1000,2)</f>
        <v>5718000</v>
      </c>
      <c r="J1010" s="16">
        <f>H1010-I1010</f>
        <v>0</v>
      </c>
      <c r="K1010" s="41">
        <v>5718</v>
      </c>
      <c r="O1010" s="41">
        <v>5718</v>
      </c>
      <c r="P1010" s="41">
        <v>5718</v>
      </c>
      <c r="Q1010" s="41">
        <v>5718</v>
      </c>
      <c r="R1010" s="41">
        <f>H1010-O1010</f>
        <v>5712282</v>
      </c>
      <c r="S1010" s="41" t="e">
        <f>#REF!-P1010</f>
        <v>#REF!</v>
      </c>
      <c r="T1010" s="41" t="e">
        <f>#REF!-Q1010</f>
        <v>#REF!</v>
      </c>
      <c r="U1010" s="18" t="str">
        <f t="shared" si="174"/>
        <v>03 2 01 80100310</v>
      </c>
    </row>
    <row r="1011" spans="1:21" s="18" customFormat="1" ht="26.4">
      <c r="A1011" s="15"/>
      <c r="B1011" s="137" t="s">
        <v>495</v>
      </c>
      <c r="C1011" s="134" t="s">
        <v>595</v>
      </c>
      <c r="D1011" s="135" t="s">
        <v>317</v>
      </c>
      <c r="E1011" s="135" t="s">
        <v>14</v>
      </c>
      <c r="F1011" s="135" t="s">
        <v>642</v>
      </c>
      <c r="G1011" s="135" t="s">
        <v>496</v>
      </c>
      <c r="H1011" s="136">
        <v>5718000</v>
      </c>
      <c r="I1011" s="105"/>
      <c r="J1011" s="16"/>
      <c r="K1011" s="41"/>
      <c r="O1011" s="41"/>
      <c r="P1011" s="41"/>
      <c r="Q1011" s="41"/>
      <c r="R1011" s="41"/>
      <c r="S1011" s="41"/>
      <c r="T1011" s="41"/>
      <c r="U1011" s="18" t="str">
        <f t="shared" si="174"/>
        <v>03 2 01 80100313</v>
      </c>
    </row>
    <row r="1012" spans="1:21" s="18" customFormat="1" ht="39.6">
      <c r="A1012" s="15"/>
      <c r="B1012" s="161" t="s">
        <v>643</v>
      </c>
      <c r="C1012" s="134" t="s">
        <v>595</v>
      </c>
      <c r="D1012" s="135" t="s">
        <v>317</v>
      </c>
      <c r="E1012" s="135" t="s">
        <v>14</v>
      </c>
      <c r="F1012" s="135" t="s">
        <v>644</v>
      </c>
      <c r="G1012" s="135" t="s">
        <v>10</v>
      </c>
      <c r="H1012" s="136">
        <f>H1013</f>
        <v>1080000</v>
      </c>
      <c r="I1012" s="112">
        <f>ROUND(K1012*1000,2)</f>
        <v>1080000</v>
      </c>
      <c r="J1012" s="16">
        <f>H1012-I1012</f>
        <v>0</v>
      </c>
      <c r="K1012" s="41">
        <v>1080</v>
      </c>
      <c r="O1012" s="41">
        <v>1080</v>
      </c>
      <c r="P1012" s="41">
        <v>1080</v>
      </c>
      <c r="Q1012" s="41">
        <v>1080</v>
      </c>
      <c r="R1012" s="41">
        <f>H1012-O1012</f>
        <v>1078920</v>
      </c>
      <c r="S1012" s="41" t="e">
        <f>#REF!-P1012</f>
        <v>#REF!</v>
      </c>
      <c r="T1012" s="41" t="e">
        <f>#REF!-Q1012</f>
        <v>#REF!</v>
      </c>
      <c r="U1012" s="18" t="str">
        <f t="shared" si="174"/>
        <v>03 2 01 80110000</v>
      </c>
    </row>
    <row r="1013" spans="1:21" s="18" customFormat="1" ht="15.6">
      <c r="A1013" s="15"/>
      <c r="B1013" s="143" t="s">
        <v>493</v>
      </c>
      <c r="C1013" s="134" t="s">
        <v>595</v>
      </c>
      <c r="D1013" s="135" t="s">
        <v>317</v>
      </c>
      <c r="E1013" s="135" t="s">
        <v>14</v>
      </c>
      <c r="F1013" s="135" t="s">
        <v>644</v>
      </c>
      <c r="G1013" s="135" t="s">
        <v>494</v>
      </c>
      <c r="H1013" s="136">
        <f>H1014</f>
        <v>1080000</v>
      </c>
      <c r="I1013" s="105">
        <f>ROUND(K1013*1000,2)</f>
        <v>1080000</v>
      </c>
      <c r="J1013" s="16">
        <f>H1013-I1013</f>
        <v>0</v>
      </c>
      <c r="K1013" s="41">
        <v>1080</v>
      </c>
      <c r="O1013" s="41">
        <v>1080</v>
      </c>
      <c r="P1013" s="41">
        <v>1080</v>
      </c>
      <c r="Q1013" s="41">
        <v>1080</v>
      </c>
      <c r="R1013" s="41">
        <f>H1013-O1013</f>
        <v>1078920</v>
      </c>
      <c r="S1013" s="41" t="e">
        <f>#REF!-P1013</f>
        <v>#REF!</v>
      </c>
      <c r="T1013" s="41" t="e">
        <f>#REF!-Q1013</f>
        <v>#REF!</v>
      </c>
      <c r="U1013" s="18" t="str">
        <f t="shared" si="174"/>
        <v>03 2 01 80110310</v>
      </c>
    </row>
    <row r="1014" spans="1:21" s="18" customFormat="1" ht="26.4">
      <c r="A1014" s="15"/>
      <c r="B1014" s="137" t="s">
        <v>495</v>
      </c>
      <c r="C1014" s="134" t="s">
        <v>595</v>
      </c>
      <c r="D1014" s="135" t="s">
        <v>317</v>
      </c>
      <c r="E1014" s="135" t="s">
        <v>14</v>
      </c>
      <c r="F1014" s="135" t="s">
        <v>644</v>
      </c>
      <c r="G1014" s="135" t="s">
        <v>496</v>
      </c>
      <c r="H1014" s="136">
        <v>1080000</v>
      </c>
      <c r="I1014" s="105"/>
      <c r="J1014" s="16"/>
      <c r="K1014" s="41"/>
      <c r="O1014" s="41"/>
      <c r="P1014" s="41"/>
      <c r="Q1014" s="41"/>
      <c r="R1014" s="41"/>
      <c r="S1014" s="41"/>
      <c r="T1014" s="41"/>
      <c r="U1014" s="18" t="str">
        <f t="shared" si="174"/>
        <v>03 2 01 80110313</v>
      </c>
    </row>
    <row r="1015" spans="1:21" s="18" customFormat="1" ht="118.8">
      <c r="A1015" s="15"/>
      <c r="B1015" s="161" t="s">
        <v>645</v>
      </c>
      <c r="C1015" s="134" t="s">
        <v>595</v>
      </c>
      <c r="D1015" s="135" t="s">
        <v>317</v>
      </c>
      <c r="E1015" s="135" t="s">
        <v>14</v>
      </c>
      <c r="F1015" s="135" t="s">
        <v>646</v>
      </c>
      <c r="G1015" s="135" t="s">
        <v>10</v>
      </c>
      <c r="H1015" s="136">
        <f>H1016</f>
        <v>1025460</v>
      </c>
      <c r="I1015" s="112">
        <f>ROUND(K1015*1000,2)</f>
        <v>1025460</v>
      </c>
      <c r="J1015" s="16">
        <f>H1015-I1015</f>
        <v>0</v>
      </c>
      <c r="K1015" s="41">
        <v>1025.46</v>
      </c>
      <c r="O1015" s="41">
        <v>1025.46</v>
      </c>
      <c r="P1015" s="41">
        <v>1025.46</v>
      </c>
      <c r="Q1015" s="41">
        <v>1025.46</v>
      </c>
      <c r="R1015" s="41">
        <f>H1015-O1015</f>
        <v>1024434.54</v>
      </c>
      <c r="S1015" s="41" t="e">
        <f>#REF!-P1015</f>
        <v>#REF!</v>
      </c>
      <c r="T1015" s="41" t="e">
        <f>#REF!-Q1015</f>
        <v>#REF!</v>
      </c>
      <c r="U1015" s="18" t="str">
        <f t="shared" si="174"/>
        <v>03 2 01 80120000</v>
      </c>
    </row>
    <row r="1016" spans="1:21" s="18" customFormat="1" ht="15.6">
      <c r="A1016" s="15"/>
      <c r="B1016" s="143" t="s">
        <v>493</v>
      </c>
      <c r="C1016" s="134" t="s">
        <v>595</v>
      </c>
      <c r="D1016" s="135" t="s">
        <v>317</v>
      </c>
      <c r="E1016" s="135" t="s">
        <v>14</v>
      </c>
      <c r="F1016" s="135" t="s">
        <v>646</v>
      </c>
      <c r="G1016" s="135" t="s">
        <v>494</v>
      </c>
      <c r="H1016" s="136">
        <f>H1017</f>
        <v>1025460</v>
      </c>
      <c r="I1016" s="105">
        <f>ROUND(K1016*1000,2)</f>
        <v>1025460</v>
      </c>
      <c r="J1016" s="16">
        <f>H1016-I1016</f>
        <v>0</v>
      </c>
      <c r="K1016" s="41">
        <v>1025.46</v>
      </c>
      <c r="O1016" s="41">
        <v>1025.46</v>
      </c>
      <c r="P1016" s="41">
        <v>1025.46</v>
      </c>
      <c r="Q1016" s="41">
        <v>1025.46</v>
      </c>
      <c r="R1016" s="41">
        <f>H1016-O1016</f>
        <v>1024434.54</v>
      </c>
      <c r="S1016" s="41" t="e">
        <f>#REF!-P1016</f>
        <v>#REF!</v>
      </c>
      <c r="T1016" s="41" t="e">
        <f>#REF!-Q1016</f>
        <v>#REF!</v>
      </c>
      <c r="U1016" s="18" t="str">
        <f t="shared" ref="U1016:U1109" si="175">CONCATENATE(F1016,G1016)</f>
        <v>03 2 01 80120310</v>
      </c>
    </row>
    <row r="1017" spans="1:21" s="18" customFormat="1" ht="26.4">
      <c r="A1017" s="15"/>
      <c r="B1017" s="137" t="s">
        <v>495</v>
      </c>
      <c r="C1017" s="134" t="s">
        <v>595</v>
      </c>
      <c r="D1017" s="135" t="s">
        <v>317</v>
      </c>
      <c r="E1017" s="135" t="s">
        <v>14</v>
      </c>
      <c r="F1017" s="135" t="s">
        <v>646</v>
      </c>
      <c r="G1017" s="135" t="s">
        <v>496</v>
      </c>
      <c r="H1017" s="136">
        <v>1025460</v>
      </c>
      <c r="I1017" s="105"/>
      <c r="J1017" s="16"/>
      <c r="K1017" s="41"/>
      <c r="O1017" s="41"/>
      <c r="P1017" s="41"/>
      <c r="Q1017" s="41"/>
      <c r="R1017" s="41"/>
      <c r="S1017" s="41"/>
      <c r="T1017" s="41"/>
      <c r="U1017" s="18" t="str">
        <f t="shared" si="175"/>
        <v>03 2 01 80120313</v>
      </c>
    </row>
    <row r="1018" spans="1:21" s="18" customFormat="1" ht="39.6">
      <c r="A1018" s="15"/>
      <c r="B1018" s="161" t="s">
        <v>647</v>
      </c>
      <c r="C1018" s="134" t="s">
        <v>595</v>
      </c>
      <c r="D1018" s="135" t="s">
        <v>317</v>
      </c>
      <c r="E1018" s="135" t="s">
        <v>14</v>
      </c>
      <c r="F1018" s="135" t="s">
        <v>648</v>
      </c>
      <c r="G1018" s="135" t="s">
        <v>10</v>
      </c>
      <c r="H1018" s="136">
        <f>H1019</f>
        <v>714000</v>
      </c>
      <c r="I1018" s="112">
        <f>ROUND(K1018*1000,2)</f>
        <v>714000</v>
      </c>
      <c r="J1018" s="16">
        <f>H1018-I1018</f>
        <v>0</v>
      </c>
      <c r="K1018" s="41">
        <v>714</v>
      </c>
      <c r="O1018" s="41">
        <v>714</v>
      </c>
      <c r="P1018" s="41">
        <v>714</v>
      </c>
      <c r="Q1018" s="41">
        <v>714</v>
      </c>
      <c r="R1018" s="41">
        <f>H1018-O1018</f>
        <v>713286</v>
      </c>
      <c r="S1018" s="41" t="e">
        <f>#REF!-P1018</f>
        <v>#REF!</v>
      </c>
      <c r="T1018" s="41" t="e">
        <f>#REF!-Q1018</f>
        <v>#REF!</v>
      </c>
      <c r="U1018" s="18" t="str">
        <f t="shared" si="175"/>
        <v>03 2 01 80140000</v>
      </c>
    </row>
    <row r="1019" spans="1:21" s="18" customFormat="1" ht="15.6">
      <c r="A1019" s="15"/>
      <c r="B1019" s="143" t="s">
        <v>493</v>
      </c>
      <c r="C1019" s="134" t="s">
        <v>595</v>
      </c>
      <c r="D1019" s="135" t="s">
        <v>317</v>
      </c>
      <c r="E1019" s="135" t="s">
        <v>14</v>
      </c>
      <c r="F1019" s="135" t="s">
        <v>648</v>
      </c>
      <c r="G1019" s="135" t="s">
        <v>494</v>
      </c>
      <c r="H1019" s="136">
        <f>H1020</f>
        <v>714000</v>
      </c>
      <c r="I1019" s="105">
        <f>ROUND(K1019*1000,2)</f>
        <v>714000</v>
      </c>
      <c r="J1019" s="16">
        <f>H1019-I1019</f>
        <v>0</v>
      </c>
      <c r="K1019" s="41">
        <v>714</v>
      </c>
      <c r="O1019" s="41">
        <v>714</v>
      </c>
      <c r="P1019" s="41">
        <v>714</v>
      </c>
      <c r="Q1019" s="41">
        <v>714</v>
      </c>
      <c r="R1019" s="41">
        <f>H1019-O1019</f>
        <v>713286</v>
      </c>
      <c r="S1019" s="41" t="e">
        <f>#REF!-P1019</f>
        <v>#REF!</v>
      </c>
      <c r="T1019" s="41" t="e">
        <f>#REF!-Q1019</f>
        <v>#REF!</v>
      </c>
      <c r="U1019" s="18" t="str">
        <f t="shared" si="175"/>
        <v>03 2 01 80140310</v>
      </c>
    </row>
    <row r="1020" spans="1:21" s="18" customFormat="1" ht="26.4">
      <c r="A1020" s="15"/>
      <c r="B1020" s="137" t="s">
        <v>495</v>
      </c>
      <c r="C1020" s="134" t="s">
        <v>595</v>
      </c>
      <c r="D1020" s="135" t="s">
        <v>317</v>
      </c>
      <c r="E1020" s="135" t="s">
        <v>14</v>
      </c>
      <c r="F1020" s="135" t="s">
        <v>648</v>
      </c>
      <c r="G1020" s="135" t="s">
        <v>496</v>
      </c>
      <c r="H1020" s="136">
        <v>714000</v>
      </c>
      <c r="I1020" s="105"/>
      <c r="J1020" s="16"/>
      <c r="K1020" s="41"/>
      <c r="O1020" s="41"/>
      <c r="P1020" s="41"/>
      <c r="Q1020" s="41"/>
      <c r="R1020" s="41"/>
      <c r="S1020" s="41"/>
      <c r="T1020" s="41"/>
    </row>
    <row r="1021" spans="1:21" s="18" customFormat="1" ht="66">
      <c r="A1021" s="15"/>
      <c r="B1021" s="161" t="s">
        <v>649</v>
      </c>
      <c r="C1021" s="134" t="s">
        <v>595</v>
      </c>
      <c r="D1021" s="135" t="s">
        <v>317</v>
      </c>
      <c r="E1021" s="135" t="s">
        <v>14</v>
      </c>
      <c r="F1021" s="135" t="s">
        <v>650</v>
      </c>
      <c r="G1021" s="135" t="s">
        <v>10</v>
      </c>
      <c r="H1021" s="136">
        <f>H1022</f>
        <v>300000</v>
      </c>
      <c r="I1021" s="112">
        <f>ROUND(K1021*1000,2)</f>
        <v>300000</v>
      </c>
      <c r="J1021" s="16">
        <f>H1021-I1021</f>
        <v>0</v>
      </c>
      <c r="K1021" s="41">
        <v>300</v>
      </c>
      <c r="O1021" s="41">
        <v>300</v>
      </c>
      <c r="P1021" s="41">
        <v>300</v>
      </c>
      <c r="Q1021" s="41">
        <v>300</v>
      </c>
      <c r="R1021" s="41">
        <f>H1021-O1021</f>
        <v>299700</v>
      </c>
      <c r="S1021" s="41" t="e">
        <f>#REF!-P1021</f>
        <v>#REF!</v>
      </c>
      <c r="T1021" s="41" t="e">
        <f>#REF!-Q1021</f>
        <v>#REF!</v>
      </c>
      <c r="U1021" s="18" t="str">
        <f t="shared" si="175"/>
        <v>03 2 01 80150000</v>
      </c>
    </row>
    <row r="1022" spans="1:21" s="18" customFormat="1" ht="15.6">
      <c r="A1022" s="15"/>
      <c r="B1022" s="143" t="s">
        <v>493</v>
      </c>
      <c r="C1022" s="134" t="s">
        <v>595</v>
      </c>
      <c r="D1022" s="135" t="s">
        <v>317</v>
      </c>
      <c r="E1022" s="135" t="s">
        <v>14</v>
      </c>
      <c r="F1022" s="135" t="s">
        <v>650</v>
      </c>
      <c r="G1022" s="135" t="s">
        <v>494</v>
      </c>
      <c r="H1022" s="136">
        <f>H1023</f>
        <v>300000</v>
      </c>
      <c r="I1022" s="105">
        <f>ROUND(K1022*1000,2)</f>
        <v>300000</v>
      </c>
      <c r="J1022" s="16">
        <f>H1022-I1022</f>
        <v>0</v>
      </c>
      <c r="K1022" s="41">
        <v>300</v>
      </c>
      <c r="O1022" s="41">
        <v>300</v>
      </c>
      <c r="P1022" s="41">
        <v>300</v>
      </c>
      <c r="Q1022" s="41">
        <v>300</v>
      </c>
      <c r="R1022" s="41">
        <f>H1022-O1022</f>
        <v>299700</v>
      </c>
      <c r="S1022" s="41" t="e">
        <f>#REF!-P1022</f>
        <v>#REF!</v>
      </c>
      <c r="T1022" s="41" t="e">
        <f>#REF!-Q1022</f>
        <v>#REF!</v>
      </c>
      <c r="U1022" s="18" t="str">
        <f t="shared" si="175"/>
        <v>03 2 01 80150310</v>
      </c>
    </row>
    <row r="1023" spans="1:21" s="18" customFormat="1" ht="26.4">
      <c r="A1023" s="15"/>
      <c r="B1023" s="137" t="s">
        <v>495</v>
      </c>
      <c r="C1023" s="134" t="s">
        <v>595</v>
      </c>
      <c r="D1023" s="135" t="s">
        <v>317</v>
      </c>
      <c r="E1023" s="135" t="s">
        <v>14</v>
      </c>
      <c r="F1023" s="135" t="s">
        <v>650</v>
      </c>
      <c r="G1023" s="135" t="s">
        <v>496</v>
      </c>
      <c r="H1023" s="136">
        <v>300000</v>
      </c>
      <c r="I1023" s="105"/>
      <c r="J1023" s="16"/>
      <c r="K1023" s="41"/>
      <c r="O1023" s="41"/>
      <c r="P1023" s="41"/>
      <c r="Q1023" s="41"/>
      <c r="R1023" s="41"/>
      <c r="S1023" s="41"/>
      <c r="T1023" s="41"/>
    </row>
    <row r="1024" spans="1:21" s="18" customFormat="1" ht="26.4">
      <c r="A1024" s="15"/>
      <c r="B1024" s="161" t="s">
        <v>651</v>
      </c>
      <c r="C1024" s="134" t="s">
        <v>595</v>
      </c>
      <c r="D1024" s="135" t="s">
        <v>317</v>
      </c>
      <c r="E1024" s="135" t="s">
        <v>14</v>
      </c>
      <c r="F1024" s="135" t="s">
        <v>652</v>
      </c>
      <c r="G1024" s="135" t="s">
        <v>10</v>
      </c>
      <c r="H1024" s="136">
        <f>H1025</f>
        <v>1020000</v>
      </c>
      <c r="I1024" s="112">
        <f>ROUND(K1024*1000,2)</f>
        <v>1020000</v>
      </c>
      <c r="J1024" s="16">
        <f>H1024-I1024</f>
        <v>0</v>
      </c>
      <c r="K1024" s="41">
        <v>1020</v>
      </c>
      <c r="O1024" s="41">
        <v>1020</v>
      </c>
      <c r="P1024" s="41">
        <v>1020</v>
      </c>
      <c r="Q1024" s="41">
        <v>1020</v>
      </c>
      <c r="R1024" s="41">
        <f>H1024-O1024</f>
        <v>1018980</v>
      </c>
      <c r="S1024" s="41" t="e">
        <f>#REF!-P1024</f>
        <v>#REF!</v>
      </c>
      <c r="T1024" s="41" t="e">
        <f>#REF!-Q1024</f>
        <v>#REF!</v>
      </c>
      <c r="U1024" s="18" t="str">
        <f t="shared" si="175"/>
        <v>03 2 01 80160000</v>
      </c>
    </row>
    <row r="1025" spans="1:21" s="18" customFormat="1" ht="15.6">
      <c r="A1025" s="15"/>
      <c r="B1025" s="143" t="s">
        <v>493</v>
      </c>
      <c r="C1025" s="134" t="s">
        <v>595</v>
      </c>
      <c r="D1025" s="135" t="s">
        <v>317</v>
      </c>
      <c r="E1025" s="135" t="s">
        <v>14</v>
      </c>
      <c r="F1025" s="135" t="s">
        <v>652</v>
      </c>
      <c r="G1025" s="135" t="s">
        <v>494</v>
      </c>
      <c r="H1025" s="136">
        <f>H1026</f>
        <v>1020000</v>
      </c>
      <c r="I1025" s="105">
        <f>ROUND(K1025*1000,2)</f>
        <v>1020000</v>
      </c>
      <c r="J1025" s="16">
        <f>H1025-I1025</f>
        <v>0</v>
      </c>
      <c r="K1025" s="41">
        <v>1020</v>
      </c>
      <c r="O1025" s="41">
        <v>1020</v>
      </c>
      <c r="P1025" s="41">
        <v>1020</v>
      </c>
      <c r="Q1025" s="41">
        <v>1020</v>
      </c>
      <c r="R1025" s="41">
        <f>H1025-O1025</f>
        <v>1018980</v>
      </c>
      <c r="S1025" s="41" t="e">
        <f>#REF!-P1025</f>
        <v>#REF!</v>
      </c>
      <c r="T1025" s="41" t="e">
        <f>#REF!-Q1025</f>
        <v>#REF!</v>
      </c>
      <c r="U1025" s="18" t="str">
        <f t="shared" si="175"/>
        <v>03 2 01 80160310</v>
      </c>
    </row>
    <row r="1026" spans="1:21" s="18" customFormat="1" ht="26.4">
      <c r="A1026" s="15"/>
      <c r="B1026" s="137" t="s">
        <v>495</v>
      </c>
      <c r="C1026" s="134" t="s">
        <v>595</v>
      </c>
      <c r="D1026" s="135" t="s">
        <v>317</v>
      </c>
      <c r="E1026" s="135" t="s">
        <v>14</v>
      </c>
      <c r="F1026" s="135" t="s">
        <v>652</v>
      </c>
      <c r="G1026" s="135" t="s">
        <v>496</v>
      </c>
      <c r="H1026" s="136">
        <v>1020000</v>
      </c>
      <c r="I1026" s="105"/>
      <c r="J1026" s="16"/>
      <c r="K1026" s="41"/>
      <c r="O1026" s="41"/>
      <c r="P1026" s="41"/>
      <c r="Q1026" s="41"/>
      <c r="R1026" s="41"/>
      <c r="S1026" s="41"/>
      <c r="T1026" s="41"/>
    </row>
    <row r="1027" spans="1:21" s="4" customFormat="1" ht="26.4">
      <c r="A1027" s="1"/>
      <c r="B1027" s="161" t="s">
        <v>653</v>
      </c>
      <c r="C1027" s="134" t="s">
        <v>595</v>
      </c>
      <c r="D1027" s="135" t="s">
        <v>317</v>
      </c>
      <c r="E1027" s="135" t="s">
        <v>14</v>
      </c>
      <c r="F1027" s="135" t="s">
        <v>654</v>
      </c>
      <c r="G1027" s="135" t="s">
        <v>10</v>
      </c>
      <c r="H1027" s="136">
        <f>H1028</f>
        <v>1854000</v>
      </c>
      <c r="I1027" s="112">
        <f>ROUND(K1027*1000,2)</f>
        <v>1854000</v>
      </c>
      <c r="J1027" s="16">
        <f>H1027-I1027</f>
        <v>0</v>
      </c>
      <c r="K1027" s="41">
        <v>1854</v>
      </c>
      <c r="O1027" s="41">
        <v>1854</v>
      </c>
      <c r="P1027" s="41">
        <v>1854</v>
      </c>
      <c r="Q1027" s="41">
        <v>1854</v>
      </c>
      <c r="R1027" s="41">
        <f>H1027-O1027</f>
        <v>1852146</v>
      </c>
      <c r="S1027" s="41" t="e">
        <f>#REF!-P1027</f>
        <v>#REF!</v>
      </c>
      <c r="T1027" s="41" t="e">
        <f>#REF!-Q1027</f>
        <v>#REF!</v>
      </c>
      <c r="U1027" s="18" t="str">
        <f t="shared" si="175"/>
        <v>03 2 01 80180000</v>
      </c>
    </row>
    <row r="1028" spans="1:21" s="4" customFormat="1" ht="15.6">
      <c r="A1028" s="1"/>
      <c r="B1028" s="143" t="s">
        <v>493</v>
      </c>
      <c r="C1028" s="134" t="s">
        <v>595</v>
      </c>
      <c r="D1028" s="135" t="s">
        <v>317</v>
      </c>
      <c r="E1028" s="135" t="s">
        <v>14</v>
      </c>
      <c r="F1028" s="135" t="s">
        <v>654</v>
      </c>
      <c r="G1028" s="135" t="s">
        <v>494</v>
      </c>
      <c r="H1028" s="136">
        <f>H1029</f>
        <v>1854000</v>
      </c>
      <c r="I1028" s="105">
        <f>ROUND(K1028*1000,2)</f>
        <v>1854000</v>
      </c>
      <c r="J1028" s="16">
        <f>H1028-I1028</f>
        <v>0</v>
      </c>
      <c r="K1028" s="41">
        <v>1854</v>
      </c>
      <c r="O1028" s="41">
        <v>1854</v>
      </c>
      <c r="P1028" s="41">
        <v>1854</v>
      </c>
      <c r="Q1028" s="41">
        <v>1854</v>
      </c>
      <c r="R1028" s="41">
        <f>H1028-O1028</f>
        <v>1852146</v>
      </c>
      <c r="S1028" s="41" t="e">
        <f>#REF!-P1028</f>
        <v>#REF!</v>
      </c>
      <c r="T1028" s="41" t="e">
        <f>#REF!-Q1028</f>
        <v>#REF!</v>
      </c>
      <c r="U1028" s="18" t="str">
        <f t="shared" si="175"/>
        <v>03 2 01 80180310</v>
      </c>
    </row>
    <row r="1029" spans="1:21" s="4" customFormat="1" ht="26.4">
      <c r="A1029" s="1"/>
      <c r="B1029" s="137" t="s">
        <v>495</v>
      </c>
      <c r="C1029" s="134" t="s">
        <v>595</v>
      </c>
      <c r="D1029" s="135" t="s">
        <v>317</v>
      </c>
      <c r="E1029" s="135" t="s">
        <v>14</v>
      </c>
      <c r="F1029" s="135" t="s">
        <v>654</v>
      </c>
      <c r="G1029" s="135" t="s">
        <v>496</v>
      </c>
      <c r="H1029" s="136">
        <v>1854000</v>
      </c>
      <c r="I1029" s="105"/>
      <c r="J1029" s="16"/>
      <c r="K1029" s="41"/>
      <c r="O1029" s="41"/>
      <c r="P1029" s="41"/>
      <c r="Q1029" s="41"/>
      <c r="R1029" s="41"/>
      <c r="S1029" s="41"/>
      <c r="T1029" s="41"/>
      <c r="U1029" s="18"/>
    </row>
    <row r="1030" spans="1:21" s="4" customFormat="1" ht="26.4">
      <c r="A1030" s="1"/>
      <c r="B1030" s="161" t="s">
        <v>655</v>
      </c>
      <c r="C1030" s="134" t="s">
        <v>595</v>
      </c>
      <c r="D1030" s="135" t="s">
        <v>317</v>
      </c>
      <c r="E1030" s="135" t="s">
        <v>14</v>
      </c>
      <c r="F1030" s="135" t="s">
        <v>656</v>
      </c>
      <c r="G1030" s="135" t="s">
        <v>10</v>
      </c>
      <c r="H1030" s="136">
        <f>H1031</f>
        <v>20000</v>
      </c>
      <c r="I1030" s="112">
        <f>ROUND(K1030*1000,2)</f>
        <v>20000</v>
      </c>
      <c r="J1030" s="16">
        <f>H1030-I1030</f>
        <v>0</v>
      </c>
      <c r="K1030" s="41">
        <v>20</v>
      </c>
      <c r="O1030" s="41">
        <v>20</v>
      </c>
      <c r="P1030" s="41">
        <v>20</v>
      </c>
      <c r="Q1030" s="41">
        <v>20</v>
      </c>
      <c r="R1030" s="41">
        <f>H1030-O1030</f>
        <v>19980</v>
      </c>
      <c r="S1030" s="41" t="e">
        <f>#REF!-P1030</f>
        <v>#REF!</v>
      </c>
      <c r="T1030" s="41" t="e">
        <f>#REF!-Q1030</f>
        <v>#REF!</v>
      </c>
      <c r="U1030" s="18" t="str">
        <f t="shared" si="175"/>
        <v>03 2 01 80190000</v>
      </c>
    </row>
    <row r="1031" spans="1:21" s="4" customFormat="1" ht="15.6">
      <c r="A1031" s="1"/>
      <c r="B1031" s="143" t="s">
        <v>493</v>
      </c>
      <c r="C1031" s="134" t="s">
        <v>595</v>
      </c>
      <c r="D1031" s="135" t="s">
        <v>317</v>
      </c>
      <c r="E1031" s="135" t="s">
        <v>14</v>
      </c>
      <c r="F1031" s="135" t="s">
        <v>656</v>
      </c>
      <c r="G1031" s="135" t="s">
        <v>494</v>
      </c>
      <c r="H1031" s="136">
        <f>H1032</f>
        <v>20000</v>
      </c>
      <c r="I1031" s="105">
        <f>ROUND(K1031*1000,2)</f>
        <v>20000</v>
      </c>
      <c r="J1031" s="16">
        <f>H1031-I1031</f>
        <v>0</v>
      </c>
      <c r="K1031" s="41">
        <v>20</v>
      </c>
      <c r="O1031" s="41">
        <v>20</v>
      </c>
      <c r="P1031" s="41">
        <v>20</v>
      </c>
      <c r="Q1031" s="41">
        <v>20</v>
      </c>
      <c r="R1031" s="41">
        <f>H1031-O1031</f>
        <v>19980</v>
      </c>
      <c r="S1031" s="41" t="e">
        <f>#REF!-P1031</f>
        <v>#REF!</v>
      </c>
      <c r="T1031" s="41" t="e">
        <f>#REF!-Q1031</f>
        <v>#REF!</v>
      </c>
      <c r="U1031" s="18" t="str">
        <f t="shared" si="175"/>
        <v>03 2 01 80190310</v>
      </c>
    </row>
    <row r="1032" spans="1:21" s="4" customFormat="1" ht="26.4">
      <c r="A1032" s="1"/>
      <c r="B1032" s="137" t="s">
        <v>495</v>
      </c>
      <c r="C1032" s="134" t="s">
        <v>595</v>
      </c>
      <c r="D1032" s="135" t="s">
        <v>317</v>
      </c>
      <c r="E1032" s="135" t="s">
        <v>14</v>
      </c>
      <c r="F1032" s="135" t="s">
        <v>656</v>
      </c>
      <c r="G1032" s="135" t="s">
        <v>496</v>
      </c>
      <c r="H1032" s="136">
        <v>20000</v>
      </c>
      <c r="I1032" s="105"/>
      <c r="J1032" s="16"/>
      <c r="K1032" s="41"/>
      <c r="O1032" s="41"/>
      <c r="P1032" s="41"/>
      <c r="Q1032" s="41"/>
      <c r="R1032" s="41"/>
      <c r="S1032" s="41"/>
      <c r="T1032" s="41"/>
      <c r="U1032" s="18"/>
    </row>
    <row r="1033" spans="1:21" s="4" customFormat="1" ht="52.8">
      <c r="A1033" s="1"/>
      <c r="B1033" s="161" t="s">
        <v>657</v>
      </c>
      <c r="C1033" s="134" t="s">
        <v>595</v>
      </c>
      <c r="D1033" s="135" t="s">
        <v>317</v>
      </c>
      <c r="E1033" s="135" t="s">
        <v>14</v>
      </c>
      <c r="F1033" s="135" t="s">
        <v>658</v>
      </c>
      <c r="G1033" s="135" t="s">
        <v>10</v>
      </c>
      <c r="H1033" s="136">
        <f>H1034</f>
        <v>100000</v>
      </c>
      <c r="I1033" s="113">
        <f>ROUND(K1033*1000,2)</f>
        <v>100000</v>
      </c>
      <c r="J1033" s="16">
        <f>H1033-I1033</f>
        <v>0</v>
      </c>
      <c r="K1033" s="43">
        <v>100</v>
      </c>
      <c r="O1033" s="43">
        <v>100</v>
      </c>
      <c r="P1033" s="43">
        <v>100</v>
      </c>
      <c r="Q1033" s="43">
        <v>100</v>
      </c>
      <c r="R1033" s="43">
        <f>H1033-O1033</f>
        <v>99900</v>
      </c>
      <c r="S1033" s="43" t="e">
        <f>#REF!-P1033</f>
        <v>#REF!</v>
      </c>
      <c r="T1033" s="43" t="e">
        <f>#REF!-Q1033</f>
        <v>#REF!</v>
      </c>
      <c r="U1033" s="18" t="str">
        <f t="shared" si="175"/>
        <v>03 2 01 80210000</v>
      </c>
    </row>
    <row r="1034" spans="1:21" s="4" customFormat="1" ht="15.6">
      <c r="A1034" s="1"/>
      <c r="B1034" s="143" t="s">
        <v>493</v>
      </c>
      <c r="C1034" s="134" t="s">
        <v>595</v>
      </c>
      <c r="D1034" s="135" t="s">
        <v>317</v>
      </c>
      <c r="E1034" s="135" t="s">
        <v>14</v>
      </c>
      <c r="F1034" s="135" t="s">
        <v>658</v>
      </c>
      <c r="G1034" s="135" t="s">
        <v>494</v>
      </c>
      <c r="H1034" s="136">
        <f>H1035</f>
        <v>100000</v>
      </c>
      <c r="I1034" s="105">
        <f>ROUND(K1034*1000,2)</f>
        <v>100000</v>
      </c>
      <c r="J1034" s="16">
        <f>H1034-I1034</f>
        <v>0</v>
      </c>
      <c r="K1034" s="41">
        <v>100</v>
      </c>
      <c r="O1034" s="41">
        <v>100</v>
      </c>
      <c r="P1034" s="41">
        <v>100</v>
      </c>
      <c r="Q1034" s="41">
        <v>100</v>
      </c>
      <c r="R1034" s="41">
        <f>H1034-O1034</f>
        <v>99900</v>
      </c>
      <c r="S1034" s="41" t="e">
        <f>#REF!-P1034</f>
        <v>#REF!</v>
      </c>
      <c r="T1034" s="41" t="e">
        <f>#REF!-Q1034</f>
        <v>#REF!</v>
      </c>
      <c r="U1034" s="18" t="str">
        <f t="shared" si="175"/>
        <v>03 2 01 80210310</v>
      </c>
    </row>
    <row r="1035" spans="1:21" s="4" customFormat="1" ht="26.4">
      <c r="A1035" s="1"/>
      <c r="B1035" s="137" t="s">
        <v>495</v>
      </c>
      <c r="C1035" s="134" t="s">
        <v>595</v>
      </c>
      <c r="D1035" s="135" t="s">
        <v>317</v>
      </c>
      <c r="E1035" s="135" t="s">
        <v>14</v>
      </c>
      <c r="F1035" s="135" t="s">
        <v>658</v>
      </c>
      <c r="G1035" s="135" t="s">
        <v>496</v>
      </c>
      <c r="H1035" s="136">
        <v>100000</v>
      </c>
      <c r="I1035" s="105"/>
      <c r="J1035" s="16"/>
      <c r="K1035" s="41"/>
      <c r="O1035" s="41"/>
      <c r="P1035" s="41"/>
      <c r="Q1035" s="41"/>
      <c r="R1035" s="41"/>
      <c r="S1035" s="41"/>
      <c r="T1035" s="41"/>
      <c r="U1035" s="18"/>
    </row>
    <row r="1036" spans="1:21" s="4" customFormat="1" ht="26.4">
      <c r="A1036" s="1"/>
      <c r="B1036" s="161" t="s">
        <v>659</v>
      </c>
      <c r="C1036" s="134" t="s">
        <v>595</v>
      </c>
      <c r="D1036" s="135" t="s">
        <v>317</v>
      </c>
      <c r="E1036" s="135" t="s">
        <v>14</v>
      </c>
      <c r="F1036" s="135" t="s">
        <v>660</v>
      </c>
      <c r="G1036" s="135" t="s">
        <v>10</v>
      </c>
      <c r="H1036" s="136">
        <f>H1037</f>
        <v>81000</v>
      </c>
      <c r="I1036" s="113">
        <f>ROUND(K1036*1000,2)</f>
        <v>81000</v>
      </c>
      <c r="J1036" s="16">
        <f>H1036-I1036</f>
        <v>0</v>
      </c>
      <c r="K1036" s="43">
        <v>81</v>
      </c>
      <c r="O1036" s="43">
        <v>81</v>
      </c>
      <c r="P1036" s="43">
        <v>81</v>
      </c>
      <c r="Q1036" s="43">
        <v>81</v>
      </c>
      <c r="R1036" s="43">
        <f>H1036-O1036</f>
        <v>80919</v>
      </c>
      <c r="S1036" s="43" t="e">
        <f>#REF!-P1036</f>
        <v>#REF!</v>
      </c>
      <c r="T1036" s="43" t="e">
        <f>#REF!-Q1036</f>
        <v>#REF!</v>
      </c>
      <c r="U1036" s="18" t="str">
        <f t="shared" si="175"/>
        <v>03 2 05 00000000</v>
      </c>
    </row>
    <row r="1037" spans="1:21" s="4" customFormat="1" ht="26.4">
      <c r="A1037" s="1"/>
      <c r="B1037" s="146" t="s">
        <v>661</v>
      </c>
      <c r="C1037" s="134" t="s">
        <v>595</v>
      </c>
      <c r="D1037" s="135" t="s">
        <v>317</v>
      </c>
      <c r="E1037" s="135" t="s">
        <v>14</v>
      </c>
      <c r="F1037" s="135" t="s">
        <v>662</v>
      </c>
      <c r="G1037" s="135" t="s">
        <v>10</v>
      </c>
      <c r="H1037" s="136">
        <f>SUM(H1038:H1038)</f>
        <v>81000</v>
      </c>
      <c r="I1037" s="113">
        <f>ROUND(K1037*1000,2)</f>
        <v>81000</v>
      </c>
      <c r="J1037" s="16">
        <f>H1037-I1037</f>
        <v>0</v>
      </c>
      <c r="K1037" s="43">
        <v>81</v>
      </c>
      <c r="O1037" s="43">
        <v>81</v>
      </c>
      <c r="P1037" s="43">
        <v>81</v>
      </c>
      <c r="Q1037" s="43">
        <v>81</v>
      </c>
      <c r="R1037" s="43">
        <f>H1037-O1037</f>
        <v>80919</v>
      </c>
      <c r="S1037" s="43" t="e">
        <f>#REF!-P1037</f>
        <v>#REF!</v>
      </c>
      <c r="T1037" s="43" t="e">
        <f>#REF!-Q1037</f>
        <v>#REF!</v>
      </c>
      <c r="U1037" s="18" t="str">
        <f t="shared" si="175"/>
        <v>03 2 05 20500000</v>
      </c>
    </row>
    <row r="1038" spans="1:21" s="4" customFormat="1" ht="26.4">
      <c r="A1038" s="1"/>
      <c r="B1038" s="143" t="s">
        <v>327</v>
      </c>
      <c r="C1038" s="134" t="s">
        <v>595</v>
      </c>
      <c r="D1038" s="135" t="s">
        <v>317</v>
      </c>
      <c r="E1038" s="135" t="s">
        <v>14</v>
      </c>
      <c r="F1038" s="135" t="s">
        <v>662</v>
      </c>
      <c r="G1038" s="135" t="s">
        <v>328</v>
      </c>
      <c r="H1038" s="136">
        <f>H1039</f>
        <v>81000</v>
      </c>
      <c r="I1038" s="105">
        <f>ROUND(K1038*1000,2)</f>
        <v>81000</v>
      </c>
      <c r="J1038" s="16">
        <f>H1038-I1038</f>
        <v>0</v>
      </c>
      <c r="K1038" s="41">
        <v>81</v>
      </c>
      <c r="O1038" s="41">
        <v>81</v>
      </c>
      <c r="P1038" s="41">
        <v>81</v>
      </c>
      <c r="Q1038" s="41">
        <v>81</v>
      </c>
      <c r="R1038" s="41">
        <f>H1038-O1038</f>
        <v>80919</v>
      </c>
      <c r="S1038" s="41" t="e">
        <f>#REF!-P1038</f>
        <v>#REF!</v>
      </c>
      <c r="T1038" s="41" t="e">
        <f>#REF!-Q1038</f>
        <v>#REF!</v>
      </c>
      <c r="U1038" s="18" t="str">
        <f t="shared" si="175"/>
        <v>03 2 05 20500320</v>
      </c>
    </row>
    <row r="1039" spans="1:21" s="45" customFormat="1" ht="26.4">
      <c r="A1039" s="44"/>
      <c r="B1039" s="137" t="s">
        <v>501</v>
      </c>
      <c r="C1039" s="134" t="s">
        <v>595</v>
      </c>
      <c r="D1039" s="135" t="s">
        <v>317</v>
      </c>
      <c r="E1039" s="135" t="s">
        <v>14</v>
      </c>
      <c r="F1039" s="135" t="s">
        <v>662</v>
      </c>
      <c r="G1039" s="135" t="s">
        <v>502</v>
      </c>
      <c r="H1039" s="136">
        <v>81000</v>
      </c>
      <c r="I1039" s="106"/>
      <c r="J1039" s="25"/>
      <c r="K1039" s="42"/>
      <c r="O1039" s="42"/>
      <c r="P1039" s="42"/>
      <c r="Q1039" s="42"/>
      <c r="R1039" s="42"/>
      <c r="S1039" s="42"/>
      <c r="T1039" s="42"/>
      <c r="U1039" s="27"/>
    </row>
    <row r="1040" spans="1:21" s="4" customFormat="1" ht="26.4">
      <c r="A1040" s="1"/>
      <c r="B1040" s="161" t="s">
        <v>663</v>
      </c>
      <c r="C1040" s="134" t="s">
        <v>595</v>
      </c>
      <c r="D1040" s="135" t="s">
        <v>317</v>
      </c>
      <c r="E1040" s="135" t="s">
        <v>14</v>
      </c>
      <c r="F1040" s="135" t="s">
        <v>664</v>
      </c>
      <c r="G1040" s="135" t="s">
        <v>10</v>
      </c>
      <c r="H1040" s="136">
        <f>H1041</f>
        <v>25000</v>
      </c>
      <c r="I1040" s="113">
        <f>ROUND(K1040*1000,2)</f>
        <v>25000</v>
      </c>
      <c r="J1040" s="16">
        <f>H1040-I1040</f>
        <v>0</v>
      </c>
      <c r="K1040" s="43">
        <v>25</v>
      </c>
      <c r="O1040" s="43">
        <v>25</v>
      </c>
      <c r="P1040" s="43">
        <v>25</v>
      </c>
      <c r="Q1040" s="43">
        <v>25</v>
      </c>
      <c r="R1040" s="43">
        <f>H1040-O1040</f>
        <v>24975</v>
      </c>
      <c r="S1040" s="43" t="e">
        <f>#REF!-P1040</f>
        <v>#REF!</v>
      </c>
      <c r="T1040" s="43" t="e">
        <f>#REF!-Q1040</f>
        <v>#REF!</v>
      </c>
      <c r="U1040" s="18" t="str">
        <f t="shared" si="175"/>
        <v>03 2 06 00000000</v>
      </c>
    </row>
    <row r="1041" spans="1:21" s="4" customFormat="1" ht="39.6">
      <c r="A1041" s="1"/>
      <c r="B1041" s="146" t="s">
        <v>665</v>
      </c>
      <c r="C1041" s="134" t="s">
        <v>595</v>
      </c>
      <c r="D1041" s="135" t="s">
        <v>317</v>
      </c>
      <c r="E1041" s="135" t="s">
        <v>14</v>
      </c>
      <c r="F1041" s="135" t="s">
        <v>666</v>
      </c>
      <c r="G1041" s="135" t="s">
        <v>10</v>
      </c>
      <c r="H1041" s="136">
        <f>H1042</f>
        <v>25000</v>
      </c>
      <c r="I1041" s="113">
        <f>ROUND(K1041*1000,2)</f>
        <v>25000</v>
      </c>
      <c r="J1041" s="16">
        <f>H1041-I1041</f>
        <v>0</v>
      </c>
      <c r="K1041" s="43">
        <v>25</v>
      </c>
      <c r="O1041" s="43">
        <v>25</v>
      </c>
      <c r="P1041" s="43">
        <v>25</v>
      </c>
      <c r="Q1041" s="43">
        <v>25</v>
      </c>
      <c r="R1041" s="43">
        <f>H1041-O1041</f>
        <v>24975</v>
      </c>
      <c r="S1041" s="43" t="e">
        <f>#REF!-P1041</f>
        <v>#REF!</v>
      </c>
      <c r="T1041" s="43" t="e">
        <f>#REF!-Q1041</f>
        <v>#REF!</v>
      </c>
      <c r="U1041" s="18" t="str">
        <f t="shared" si="175"/>
        <v>03 2 06 20520000</v>
      </c>
    </row>
    <row r="1042" spans="1:21" s="4" customFormat="1" ht="26.4">
      <c r="A1042" s="1"/>
      <c r="B1042" s="133" t="s">
        <v>29</v>
      </c>
      <c r="C1042" s="134" t="s">
        <v>595</v>
      </c>
      <c r="D1042" s="135" t="s">
        <v>317</v>
      </c>
      <c r="E1042" s="135" t="s">
        <v>14</v>
      </c>
      <c r="F1042" s="135" t="s">
        <v>666</v>
      </c>
      <c r="G1042" s="135" t="s">
        <v>30</v>
      </c>
      <c r="H1042" s="136">
        <f>H1043</f>
        <v>25000</v>
      </c>
      <c r="I1042" s="105">
        <f>ROUND(K1042*1000,2)</f>
        <v>25000</v>
      </c>
      <c r="J1042" s="16">
        <f>H1042-I1042</f>
        <v>0</v>
      </c>
      <c r="K1042" s="41">
        <v>25</v>
      </c>
      <c r="O1042" s="41">
        <v>25</v>
      </c>
      <c r="P1042" s="41">
        <v>25</v>
      </c>
      <c r="Q1042" s="41">
        <v>25</v>
      </c>
      <c r="R1042" s="41">
        <f>H1042-O1042</f>
        <v>24975</v>
      </c>
      <c r="S1042" s="41" t="e">
        <f>#REF!-P1042</f>
        <v>#REF!</v>
      </c>
      <c r="T1042" s="41" t="e">
        <f>#REF!-Q1042</f>
        <v>#REF!</v>
      </c>
      <c r="U1042" s="18" t="str">
        <f t="shared" si="175"/>
        <v>03 2 06 20520240</v>
      </c>
    </row>
    <row r="1043" spans="1:21" s="4" customFormat="1" ht="15.6">
      <c r="A1043" s="1"/>
      <c r="B1043" s="133" t="s">
        <v>31</v>
      </c>
      <c r="C1043" s="134" t="s">
        <v>595</v>
      </c>
      <c r="D1043" s="135" t="s">
        <v>317</v>
      </c>
      <c r="E1043" s="135" t="s">
        <v>14</v>
      </c>
      <c r="F1043" s="135" t="s">
        <v>666</v>
      </c>
      <c r="G1043" s="135" t="s">
        <v>32</v>
      </c>
      <c r="H1043" s="136">
        <v>25000</v>
      </c>
      <c r="I1043" s="105"/>
      <c r="J1043" s="16"/>
      <c r="K1043" s="41"/>
      <c r="O1043" s="41"/>
      <c r="P1043" s="41"/>
      <c r="Q1043" s="41"/>
      <c r="R1043" s="41"/>
      <c r="S1043" s="41"/>
      <c r="T1043" s="41"/>
      <c r="U1043" s="18"/>
    </row>
    <row r="1044" spans="1:21" s="4" customFormat="1" ht="26.4">
      <c r="A1044" s="1"/>
      <c r="B1044" s="133" t="s">
        <v>667</v>
      </c>
      <c r="C1044" s="134" t="s">
        <v>595</v>
      </c>
      <c r="D1044" s="135" t="s">
        <v>317</v>
      </c>
      <c r="E1044" s="135" t="s">
        <v>14</v>
      </c>
      <c r="F1044" s="135" t="s">
        <v>668</v>
      </c>
      <c r="G1044" s="135" t="s">
        <v>10</v>
      </c>
      <c r="H1044" s="136">
        <f>H1045</f>
        <v>75000</v>
      </c>
      <c r="I1044" s="112">
        <f>ROUND(K1044*1000,2)</f>
        <v>75000</v>
      </c>
      <c r="J1044" s="16">
        <f>H1044-I1044</f>
        <v>0</v>
      </c>
      <c r="K1044" s="41">
        <v>75</v>
      </c>
      <c r="O1044" s="41">
        <v>75</v>
      </c>
      <c r="P1044" s="41">
        <v>75</v>
      </c>
      <c r="Q1044" s="41">
        <v>75</v>
      </c>
      <c r="R1044" s="41">
        <f>H1044-O1044</f>
        <v>74925</v>
      </c>
      <c r="S1044" s="41" t="e">
        <f>#REF!-P1044</f>
        <v>#REF!</v>
      </c>
      <c r="T1044" s="41" t="e">
        <f>#REF!-Q1044</f>
        <v>#REF!</v>
      </c>
      <c r="U1044" s="18" t="str">
        <f t="shared" si="175"/>
        <v>03 2 08 00000000</v>
      </c>
    </row>
    <row r="1045" spans="1:21" s="4" customFormat="1" ht="26.4">
      <c r="A1045" s="1"/>
      <c r="B1045" s="146" t="s">
        <v>669</v>
      </c>
      <c r="C1045" s="134" t="s">
        <v>595</v>
      </c>
      <c r="D1045" s="135" t="s">
        <v>317</v>
      </c>
      <c r="E1045" s="135" t="s">
        <v>14</v>
      </c>
      <c r="F1045" s="135" t="s">
        <v>670</v>
      </c>
      <c r="G1045" s="135" t="s">
        <v>10</v>
      </c>
      <c r="H1045" s="136">
        <f t="shared" ref="H1045" si="176">H1046</f>
        <v>75000</v>
      </c>
      <c r="I1045" s="113">
        <f>ROUND(K1045*1000,2)</f>
        <v>75000</v>
      </c>
      <c r="J1045" s="16">
        <f>H1045-I1045</f>
        <v>0</v>
      </c>
      <c r="K1045" s="43">
        <v>75</v>
      </c>
      <c r="O1045" s="43">
        <v>75</v>
      </c>
      <c r="P1045" s="43">
        <v>75</v>
      </c>
      <c r="Q1045" s="43">
        <v>75</v>
      </c>
      <c r="R1045" s="43">
        <f>H1045-O1045</f>
        <v>74925</v>
      </c>
      <c r="S1045" s="43" t="e">
        <f>#REF!-P1045</f>
        <v>#REF!</v>
      </c>
      <c r="T1045" s="43" t="e">
        <f>#REF!-Q1045</f>
        <v>#REF!</v>
      </c>
      <c r="U1045" s="18" t="str">
        <f t="shared" si="175"/>
        <v>03 2 08 20510000</v>
      </c>
    </row>
    <row r="1046" spans="1:21" s="4" customFormat="1" ht="26.4">
      <c r="A1046" s="1"/>
      <c r="B1046" s="133" t="s">
        <v>29</v>
      </c>
      <c r="C1046" s="134" t="s">
        <v>595</v>
      </c>
      <c r="D1046" s="135" t="s">
        <v>317</v>
      </c>
      <c r="E1046" s="135" t="s">
        <v>14</v>
      </c>
      <c r="F1046" s="135" t="s">
        <v>670</v>
      </c>
      <c r="G1046" s="135" t="s">
        <v>30</v>
      </c>
      <c r="H1046" s="136">
        <f>H1047</f>
        <v>75000</v>
      </c>
      <c r="I1046" s="105">
        <f>ROUND(K1046*1000,2)</f>
        <v>75000</v>
      </c>
      <c r="J1046" s="16">
        <f>H1046-I1046</f>
        <v>0</v>
      </c>
      <c r="K1046" s="41">
        <v>75</v>
      </c>
      <c r="O1046" s="41">
        <v>75</v>
      </c>
      <c r="P1046" s="41">
        <v>75</v>
      </c>
      <c r="Q1046" s="41">
        <v>75</v>
      </c>
      <c r="R1046" s="41">
        <f>H1046-O1046</f>
        <v>74925</v>
      </c>
      <c r="S1046" s="41" t="e">
        <f>#REF!-P1046</f>
        <v>#REF!</v>
      </c>
      <c r="T1046" s="41" t="e">
        <f>#REF!-Q1046</f>
        <v>#REF!</v>
      </c>
      <c r="U1046" s="18" t="str">
        <f t="shared" si="175"/>
        <v>03 2 08 20510240</v>
      </c>
    </row>
    <row r="1047" spans="1:21" s="4" customFormat="1" ht="15.6">
      <c r="A1047" s="1"/>
      <c r="B1047" s="133" t="s">
        <v>31</v>
      </c>
      <c r="C1047" s="134" t="s">
        <v>595</v>
      </c>
      <c r="D1047" s="135" t="s">
        <v>317</v>
      </c>
      <c r="E1047" s="135" t="s">
        <v>14</v>
      </c>
      <c r="F1047" s="135" t="s">
        <v>670</v>
      </c>
      <c r="G1047" s="135" t="s">
        <v>32</v>
      </c>
      <c r="H1047" s="136">
        <v>75000</v>
      </c>
      <c r="I1047" s="105"/>
      <c r="J1047" s="16"/>
      <c r="K1047" s="41"/>
      <c r="O1047" s="41"/>
      <c r="P1047" s="41"/>
      <c r="Q1047" s="41"/>
      <c r="R1047" s="41"/>
      <c r="S1047" s="41"/>
      <c r="T1047" s="41"/>
      <c r="U1047" s="18"/>
    </row>
    <row r="1048" spans="1:21" s="4" customFormat="1" ht="15.6">
      <c r="A1048" s="1"/>
      <c r="B1048" s="146" t="s">
        <v>671</v>
      </c>
      <c r="C1048" s="134" t="s">
        <v>595</v>
      </c>
      <c r="D1048" s="135" t="s">
        <v>317</v>
      </c>
      <c r="E1048" s="135" t="s">
        <v>14</v>
      </c>
      <c r="F1048" s="135" t="s">
        <v>672</v>
      </c>
      <c r="G1048" s="135" t="s">
        <v>10</v>
      </c>
      <c r="H1048" s="136">
        <f t="shared" ref="H1048:H1050" si="177">H1049</f>
        <v>2608500</v>
      </c>
      <c r="I1048" s="113">
        <f>ROUND(K1048*1000,2)</f>
        <v>2608500</v>
      </c>
      <c r="J1048" s="16">
        <f>H1048-I1048</f>
        <v>0</v>
      </c>
      <c r="K1048" s="43">
        <v>2608.5</v>
      </c>
      <c r="O1048" s="43">
        <v>2608.5</v>
      </c>
      <c r="P1048" s="43">
        <v>2608.5</v>
      </c>
      <c r="Q1048" s="43">
        <v>2608.5</v>
      </c>
      <c r="R1048" s="43">
        <f>H1048-O1048</f>
        <v>2605891.5</v>
      </c>
      <c r="S1048" s="43" t="e">
        <f>#REF!-P1048</f>
        <v>#REF!</v>
      </c>
      <c r="T1048" s="43" t="e">
        <f>#REF!-Q1048</f>
        <v>#REF!</v>
      </c>
      <c r="U1048" s="18" t="str">
        <f t="shared" si="175"/>
        <v>03 3 00 00000000</v>
      </c>
    </row>
    <row r="1049" spans="1:21" s="4" customFormat="1" ht="39.6">
      <c r="A1049" s="1"/>
      <c r="B1049" s="158" t="s">
        <v>673</v>
      </c>
      <c r="C1049" s="134" t="s">
        <v>595</v>
      </c>
      <c r="D1049" s="135" t="s">
        <v>317</v>
      </c>
      <c r="E1049" s="135" t="s">
        <v>14</v>
      </c>
      <c r="F1049" s="135" t="s">
        <v>674</v>
      </c>
      <c r="G1049" s="135" t="s">
        <v>10</v>
      </c>
      <c r="H1049" s="136">
        <f t="shared" si="177"/>
        <v>2608500</v>
      </c>
      <c r="I1049" s="113">
        <f>ROUND(K1049*1000,2)</f>
        <v>2608500</v>
      </c>
      <c r="J1049" s="16">
        <f>H1049-I1049</f>
        <v>0</v>
      </c>
      <c r="K1049" s="43">
        <v>2608.5</v>
      </c>
      <c r="O1049" s="43">
        <v>2608.5</v>
      </c>
      <c r="P1049" s="43">
        <v>2608.5</v>
      </c>
      <c r="Q1049" s="43">
        <v>2608.5</v>
      </c>
      <c r="R1049" s="43">
        <f>H1049-O1049</f>
        <v>2605891.5</v>
      </c>
      <c r="S1049" s="43" t="e">
        <f>#REF!-P1049</f>
        <v>#REF!</v>
      </c>
      <c r="T1049" s="43" t="e">
        <f>#REF!-Q1049</f>
        <v>#REF!</v>
      </c>
      <c r="U1049" s="18" t="str">
        <f t="shared" si="175"/>
        <v>03 3 01 00000000</v>
      </c>
    </row>
    <row r="1050" spans="1:21" s="4" customFormat="1" ht="39.6">
      <c r="A1050" s="1"/>
      <c r="B1050" s="146" t="s">
        <v>675</v>
      </c>
      <c r="C1050" s="134" t="s">
        <v>595</v>
      </c>
      <c r="D1050" s="135" t="s">
        <v>317</v>
      </c>
      <c r="E1050" s="135" t="s">
        <v>14</v>
      </c>
      <c r="F1050" s="135" t="s">
        <v>676</v>
      </c>
      <c r="G1050" s="135" t="s">
        <v>10</v>
      </c>
      <c r="H1050" s="136">
        <f t="shared" si="177"/>
        <v>2608500</v>
      </c>
      <c r="I1050" s="113">
        <f>ROUND(K1050*1000,2)</f>
        <v>2608500</v>
      </c>
      <c r="J1050" s="16">
        <f>H1050-I1050</f>
        <v>0</v>
      </c>
      <c r="K1050" s="43">
        <v>2608.5</v>
      </c>
      <c r="O1050" s="43">
        <v>2608.5</v>
      </c>
      <c r="P1050" s="43">
        <v>2608.5</v>
      </c>
      <c r="Q1050" s="43">
        <v>2608.5</v>
      </c>
      <c r="R1050" s="43">
        <f>H1050-O1050</f>
        <v>2605891.5</v>
      </c>
      <c r="S1050" s="43" t="e">
        <f>#REF!-P1050</f>
        <v>#REF!</v>
      </c>
      <c r="T1050" s="43" t="e">
        <f>#REF!-Q1050</f>
        <v>#REF!</v>
      </c>
      <c r="U1050" s="18" t="str">
        <f t="shared" si="175"/>
        <v>03 3 01 20530000</v>
      </c>
    </row>
    <row r="1051" spans="1:21" s="4" customFormat="1" ht="26.4">
      <c r="A1051" s="1"/>
      <c r="B1051" s="143" t="s">
        <v>327</v>
      </c>
      <c r="C1051" s="134" t="s">
        <v>595</v>
      </c>
      <c r="D1051" s="135" t="s">
        <v>317</v>
      </c>
      <c r="E1051" s="135" t="s">
        <v>14</v>
      </c>
      <c r="F1051" s="135" t="s">
        <v>676</v>
      </c>
      <c r="G1051" s="135" t="s">
        <v>328</v>
      </c>
      <c r="H1051" s="136">
        <f>H1052</f>
        <v>2608500</v>
      </c>
      <c r="I1051" s="105">
        <f>ROUND(K1051*1000,2)</f>
        <v>2608500</v>
      </c>
      <c r="J1051" s="16">
        <f>H1051-I1051</f>
        <v>0</v>
      </c>
      <c r="K1051" s="41">
        <v>2608.5</v>
      </c>
      <c r="O1051" s="41">
        <v>2608.5</v>
      </c>
      <c r="P1051" s="41">
        <v>2608.5</v>
      </c>
      <c r="Q1051" s="41">
        <v>2608.5</v>
      </c>
      <c r="R1051" s="41">
        <f>H1051-O1051</f>
        <v>2605891.5</v>
      </c>
      <c r="S1051" s="41" t="e">
        <f>#REF!-P1051</f>
        <v>#REF!</v>
      </c>
      <c r="T1051" s="41" t="e">
        <f>#REF!-Q1051</f>
        <v>#REF!</v>
      </c>
      <c r="U1051" s="18" t="str">
        <f t="shared" si="175"/>
        <v>03 3 01 20530320</v>
      </c>
    </row>
    <row r="1052" spans="1:21" s="4" customFormat="1" ht="26.4">
      <c r="A1052" s="1"/>
      <c r="B1052" s="133" t="s">
        <v>501</v>
      </c>
      <c r="C1052" s="134" t="s">
        <v>595</v>
      </c>
      <c r="D1052" s="135" t="s">
        <v>317</v>
      </c>
      <c r="E1052" s="135" t="s">
        <v>14</v>
      </c>
      <c r="F1052" s="135" t="s">
        <v>676</v>
      </c>
      <c r="G1052" s="135" t="s">
        <v>502</v>
      </c>
      <c r="H1052" s="136">
        <v>2608500</v>
      </c>
      <c r="I1052" s="105"/>
      <c r="J1052" s="16"/>
      <c r="K1052" s="41"/>
      <c r="O1052" s="41"/>
      <c r="P1052" s="41"/>
      <c r="Q1052" s="41"/>
      <c r="R1052" s="41"/>
      <c r="S1052" s="41"/>
      <c r="T1052" s="41"/>
      <c r="U1052" s="18"/>
    </row>
    <row r="1053" spans="1:21" s="47" customFormat="1" ht="15.6">
      <c r="A1053" s="46"/>
      <c r="B1053" s="129" t="s">
        <v>490</v>
      </c>
      <c r="C1053" s="130" t="s">
        <v>595</v>
      </c>
      <c r="D1053" s="131" t="s">
        <v>317</v>
      </c>
      <c r="E1053" s="131" t="s">
        <v>74</v>
      </c>
      <c r="F1053" s="131" t="s">
        <v>9</v>
      </c>
      <c r="G1053" s="131" t="s">
        <v>10</v>
      </c>
      <c r="H1053" s="132">
        <f t="shared" ref="H1053:H1055" si="178">H1054</f>
        <v>260400430</v>
      </c>
      <c r="I1053" s="104">
        <f t="shared" ref="I1053:I1058" si="179">ROUND(K1053*1000,2)</f>
        <v>260400430</v>
      </c>
      <c r="J1053" s="16">
        <f t="shared" ref="J1053:J1058" si="180">H1053-I1053</f>
        <v>0</v>
      </c>
      <c r="K1053" s="20">
        <v>260400.43</v>
      </c>
      <c r="O1053" s="20">
        <v>260400.43</v>
      </c>
      <c r="P1053" s="20">
        <v>260400.43</v>
      </c>
      <c r="Q1053" s="20">
        <v>260400.43</v>
      </c>
      <c r="R1053" s="20">
        <f t="shared" ref="R1053:R1058" si="181">H1053-O1053</f>
        <v>260140029.56999999</v>
      </c>
      <c r="S1053" s="20" t="e">
        <f>#REF!-P1053</f>
        <v>#REF!</v>
      </c>
      <c r="T1053" s="20" t="e">
        <f>#REF!-Q1053</f>
        <v>#REF!</v>
      </c>
      <c r="U1053" s="18" t="str">
        <f t="shared" si="175"/>
        <v>00 0 00 00000000</v>
      </c>
    </row>
    <row r="1054" spans="1:21" s="47" customFormat="1" ht="26.4">
      <c r="A1054" s="46"/>
      <c r="B1054" s="146" t="s">
        <v>385</v>
      </c>
      <c r="C1054" s="134" t="s">
        <v>595</v>
      </c>
      <c r="D1054" s="135" t="s">
        <v>317</v>
      </c>
      <c r="E1054" s="135" t="s">
        <v>74</v>
      </c>
      <c r="F1054" s="135" t="s">
        <v>386</v>
      </c>
      <c r="G1054" s="135" t="s">
        <v>10</v>
      </c>
      <c r="H1054" s="163">
        <f t="shared" si="178"/>
        <v>260400430</v>
      </c>
      <c r="I1054" s="113">
        <f t="shared" si="179"/>
        <v>260400430</v>
      </c>
      <c r="J1054" s="16">
        <f t="shared" si="180"/>
        <v>0</v>
      </c>
      <c r="K1054" s="43">
        <v>260400.43</v>
      </c>
      <c r="O1054" s="43">
        <v>260400.43</v>
      </c>
      <c r="P1054" s="43">
        <v>260400.43</v>
      </c>
      <c r="Q1054" s="43">
        <v>260400.43</v>
      </c>
      <c r="R1054" s="43">
        <f t="shared" si="181"/>
        <v>260140029.56999999</v>
      </c>
      <c r="S1054" s="43" t="e">
        <f>#REF!-P1054</f>
        <v>#REF!</v>
      </c>
      <c r="T1054" s="43" t="e">
        <f>#REF!-Q1054</f>
        <v>#REF!</v>
      </c>
      <c r="U1054" s="18" t="str">
        <f t="shared" si="175"/>
        <v>03 0 00 00000000</v>
      </c>
    </row>
    <row r="1055" spans="1:21" s="47" customFormat="1" ht="39.6">
      <c r="A1055" s="46"/>
      <c r="B1055" s="158" t="s">
        <v>596</v>
      </c>
      <c r="C1055" s="134" t="s">
        <v>595</v>
      </c>
      <c r="D1055" s="135" t="s">
        <v>317</v>
      </c>
      <c r="E1055" s="135" t="s">
        <v>74</v>
      </c>
      <c r="F1055" s="135" t="s">
        <v>597</v>
      </c>
      <c r="G1055" s="135" t="s">
        <v>10</v>
      </c>
      <c r="H1055" s="163">
        <f t="shared" si="178"/>
        <v>260400430</v>
      </c>
      <c r="I1055" s="113">
        <f t="shared" si="179"/>
        <v>260400430</v>
      </c>
      <c r="J1055" s="16">
        <f t="shared" si="180"/>
        <v>0</v>
      </c>
      <c r="K1055" s="43">
        <v>260400.43</v>
      </c>
      <c r="O1055" s="43">
        <v>260400.43</v>
      </c>
      <c r="P1055" s="43">
        <v>260400.43</v>
      </c>
      <c r="Q1055" s="43">
        <v>260400.43</v>
      </c>
      <c r="R1055" s="43">
        <f t="shared" si="181"/>
        <v>260140029.56999999</v>
      </c>
      <c r="S1055" s="43" t="e">
        <f>#REF!-P1055</f>
        <v>#REF!</v>
      </c>
      <c r="T1055" s="43" t="e">
        <f>#REF!-Q1055</f>
        <v>#REF!</v>
      </c>
      <c r="U1055" s="18" t="str">
        <f t="shared" si="175"/>
        <v>03 1 00 00000 000</v>
      </c>
    </row>
    <row r="1056" spans="1:21" s="18" customFormat="1" ht="26.4">
      <c r="A1056" s="15"/>
      <c r="B1056" s="159" t="s">
        <v>623</v>
      </c>
      <c r="C1056" s="134" t="s">
        <v>595</v>
      </c>
      <c r="D1056" s="135" t="s">
        <v>317</v>
      </c>
      <c r="E1056" s="135" t="s">
        <v>74</v>
      </c>
      <c r="F1056" s="135" t="s">
        <v>624</v>
      </c>
      <c r="G1056" s="135" t="s">
        <v>10</v>
      </c>
      <c r="H1056" s="160">
        <f>H1060+H1057</f>
        <v>260400430</v>
      </c>
      <c r="I1056" s="112">
        <f t="shared" si="179"/>
        <v>260400430</v>
      </c>
      <c r="J1056" s="16">
        <f t="shared" si="180"/>
        <v>0</v>
      </c>
      <c r="K1056" s="41">
        <v>260400.43</v>
      </c>
      <c r="O1056" s="41">
        <v>260400.43</v>
      </c>
      <c r="P1056" s="41">
        <v>260400.43</v>
      </c>
      <c r="Q1056" s="41">
        <v>260400.43</v>
      </c>
      <c r="R1056" s="41">
        <f t="shared" si="181"/>
        <v>260140029.56999999</v>
      </c>
      <c r="S1056" s="41" t="e">
        <f>#REF!-P1056</f>
        <v>#REF!</v>
      </c>
      <c r="T1056" s="41" t="e">
        <f>#REF!-Q1056</f>
        <v>#REF!</v>
      </c>
      <c r="U1056" s="18" t="str">
        <f t="shared" si="175"/>
        <v>03 1 02 00000000</v>
      </c>
    </row>
    <row r="1057" spans="1:21" s="18" customFormat="1" ht="15.6">
      <c r="A1057" s="15"/>
      <c r="B1057" s="161" t="s">
        <v>677</v>
      </c>
      <c r="C1057" s="134" t="s">
        <v>595</v>
      </c>
      <c r="D1057" s="135" t="s">
        <v>317</v>
      </c>
      <c r="E1057" s="135" t="s">
        <v>74</v>
      </c>
      <c r="F1057" s="135" t="s">
        <v>678</v>
      </c>
      <c r="G1057" s="135" t="s">
        <v>10</v>
      </c>
      <c r="H1057" s="160">
        <f>H1058</f>
        <v>122664880</v>
      </c>
      <c r="I1057" s="112">
        <f t="shared" si="179"/>
        <v>122664880</v>
      </c>
      <c r="J1057" s="16">
        <f t="shared" si="180"/>
        <v>0</v>
      </c>
      <c r="K1057" s="41">
        <v>122664.88</v>
      </c>
      <c r="O1057" s="41">
        <v>122664.88</v>
      </c>
      <c r="P1057" s="41">
        <v>122664.88</v>
      </c>
      <c r="Q1057" s="41">
        <v>122664.88</v>
      </c>
      <c r="R1057" s="41">
        <f t="shared" si="181"/>
        <v>122542215.12</v>
      </c>
      <c r="S1057" s="41" t="e">
        <f>#REF!-P1057</f>
        <v>#REF!</v>
      </c>
      <c r="T1057" s="41" t="e">
        <f>#REF!-Q1057</f>
        <v>#REF!</v>
      </c>
      <c r="U1057" s="18" t="str">
        <f t="shared" si="175"/>
        <v>03 1 02 76270000</v>
      </c>
    </row>
    <row r="1058" spans="1:21" s="18" customFormat="1" ht="15.6">
      <c r="A1058" s="15"/>
      <c r="B1058" s="143" t="s">
        <v>493</v>
      </c>
      <c r="C1058" s="134" t="s">
        <v>595</v>
      </c>
      <c r="D1058" s="135" t="s">
        <v>317</v>
      </c>
      <c r="E1058" s="135" t="s">
        <v>74</v>
      </c>
      <c r="F1058" s="135" t="s">
        <v>678</v>
      </c>
      <c r="G1058" s="135" t="s">
        <v>494</v>
      </c>
      <c r="H1058" s="136">
        <f>H1059</f>
        <v>122664880</v>
      </c>
      <c r="I1058" s="105">
        <f t="shared" si="179"/>
        <v>122664880</v>
      </c>
      <c r="J1058" s="16">
        <f t="shared" si="180"/>
        <v>0</v>
      </c>
      <c r="K1058" s="41">
        <v>122664.88</v>
      </c>
      <c r="O1058" s="41">
        <v>122664.88</v>
      </c>
      <c r="P1058" s="41">
        <v>122664.88</v>
      </c>
      <c r="Q1058" s="41">
        <v>122664.88</v>
      </c>
      <c r="R1058" s="41">
        <f t="shared" si="181"/>
        <v>122542215.12</v>
      </c>
      <c r="S1058" s="41" t="e">
        <f>#REF!-P1058</f>
        <v>#REF!</v>
      </c>
      <c r="T1058" s="41" t="e">
        <f>#REF!-Q1058</f>
        <v>#REF!</v>
      </c>
      <c r="U1058" s="18" t="str">
        <f t="shared" si="175"/>
        <v>03 1 02 76270310</v>
      </c>
    </row>
    <row r="1059" spans="1:21" s="18" customFormat="1" ht="26.4">
      <c r="A1059" s="15"/>
      <c r="B1059" s="137" t="s">
        <v>495</v>
      </c>
      <c r="C1059" s="134" t="s">
        <v>595</v>
      </c>
      <c r="D1059" s="135" t="s">
        <v>317</v>
      </c>
      <c r="E1059" s="135" t="s">
        <v>74</v>
      </c>
      <c r="F1059" s="135" t="s">
        <v>678</v>
      </c>
      <c r="G1059" s="135" t="s">
        <v>496</v>
      </c>
      <c r="H1059" s="136">
        <v>122664880</v>
      </c>
      <c r="I1059" s="105"/>
      <c r="J1059" s="16"/>
      <c r="K1059" s="41"/>
      <c r="O1059" s="41"/>
      <c r="P1059" s="41"/>
      <c r="Q1059" s="41"/>
      <c r="R1059" s="41"/>
      <c r="S1059" s="41"/>
      <c r="T1059" s="41"/>
    </row>
    <row r="1060" spans="1:21" s="18" customFormat="1" ht="52.8">
      <c r="A1060" s="15" t="s">
        <v>81</v>
      </c>
      <c r="B1060" s="161" t="s">
        <v>679</v>
      </c>
      <c r="C1060" s="134" t="s">
        <v>595</v>
      </c>
      <c r="D1060" s="135" t="s">
        <v>317</v>
      </c>
      <c r="E1060" s="135" t="s">
        <v>74</v>
      </c>
      <c r="F1060" s="135" t="s">
        <v>680</v>
      </c>
      <c r="G1060" s="135" t="s">
        <v>10</v>
      </c>
      <c r="H1060" s="160">
        <f>H1061</f>
        <v>137735550</v>
      </c>
      <c r="I1060" s="112">
        <f>ROUND(K1060*1000,2)</f>
        <v>137735550</v>
      </c>
      <c r="J1060" s="16">
        <f>H1060-I1060</f>
        <v>0</v>
      </c>
      <c r="K1060" s="41">
        <v>137735.54999999999</v>
      </c>
      <c r="O1060" s="41">
        <v>137735.54999999999</v>
      </c>
      <c r="P1060" s="41">
        <v>137735.54999999999</v>
      </c>
      <c r="Q1060" s="41">
        <v>137735.54999999999</v>
      </c>
      <c r="R1060" s="41">
        <f>H1060-O1060</f>
        <v>137597814.44999999</v>
      </c>
      <c r="S1060" s="41" t="e">
        <f>#REF!-P1060</f>
        <v>#REF!</v>
      </c>
      <c r="T1060" s="41" t="e">
        <f>#REF!-Q1060</f>
        <v>#REF!</v>
      </c>
      <c r="U1060" s="18" t="str">
        <f>CONCATENATE(F1060,G1060)</f>
        <v>03 1 02 R0840000</v>
      </c>
    </row>
    <row r="1061" spans="1:21" s="18" customFormat="1" ht="15.6">
      <c r="A1061" s="15"/>
      <c r="B1061" s="143" t="s">
        <v>493</v>
      </c>
      <c r="C1061" s="134" t="s">
        <v>595</v>
      </c>
      <c r="D1061" s="135" t="s">
        <v>317</v>
      </c>
      <c r="E1061" s="135" t="s">
        <v>74</v>
      </c>
      <c r="F1061" s="135" t="s">
        <v>680</v>
      </c>
      <c r="G1061" s="135" t="s">
        <v>494</v>
      </c>
      <c r="H1061" s="136">
        <f>H1062</f>
        <v>137735550</v>
      </c>
      <c r="I1061" s="105">
        <f>ROUND(K1061*1000,2)</f>
        <v>137735550</v>
      </c>
      <c r="J1061" s="16">
        <f>H1061-I1061</f>
        <v>0</v>
      </c>
      <c r="K1061" s="41">
        <v>137735.54999999999</v>
      </c>
      <c r="O1061" s="41">
        <v>137735.54999999999</v>
      </c>
      <c r="P1061" s="41">
        <v>137735.54999999999</v>
      </c>
      <c r="Q1061" s="41">
        <v>137735.54999999999</v>
      </c>
      <c r="R1061" s="41">
        <f>H1061-O1061</f>
        <v>137597814.44999999</v>
      </c>
      <c r="S1061" s="41" t="e">
        <f>#REF!-P1061</f>
        <v>#REF!</v>
      </c>
      <c r="T1061" s="41" t="e">
        <f>#REF!-Q1061</f>
        <v>#REF!</v>
      </c>
      <c r="U1061" s="18" t="str">
        <f>CONCATENATE(F1061,G1061)</f>
        <v>03 1 02 R0840310</v>
      </c>
    </row>
    <row r="1062" spans="1:21" s="18" customFormat="1" ht="26.4">
      <c r="A1062" s="15"/>
      <c r="B1062" s="137" t="s">
        <v>495</v>
      </c>
      <c r="C1062" s="134" t="s">
        <v>595</v>
      </c>
      <c r="D1062" s="135" t="s">
        <v>317</v>
      </c>
      <c r="E1062" s="135" t="s">
        <v>74</v>
      </c>
      <c r="F1062" s="135" t="s">
        <v>680</v>
      </c>
      <c r="G1062" s="135" t="s">
        <v>496</v>
      </c>
      <c r="H1062" s="136">
        <v>137735550</v>
      </c>
      <c r="I1062" s="105"/>
      <c r="J1062" s="16"/>
      <c r="K1062" s="41"/>
      <c r="O1062" s="41"/>
      <c r="P1062" s="41"/>
      <c r="Q1062" s="41"/>
      <c r="R1062" s="41"/>
      <c r="S1062" s="41"/>
      <c r="T1062" s="41"/>
    </row>
    <row r="1063" spans="1:21" s="49" customFormat="1" ht="15.6">
      <c r="A1063" s="48"/>
      <c r="B1063" s="129" t="s">
        <v>681</v>
      </c>
      <c r="C1063" s="130" t="s">
        <v>595</v>
      </c>
      <c r="D1063" s="131" t="s">
        <v>317</v>
      </c>
      <c r="E1063" s="131" t="s">
        <v>334</v>
      </c>
      <c r="F1063" s="131" t="s">
        <v>9</v>
      </c>
      <c r="G1063" s="131" t="s">
        <v>10</v>
      </c>
      <c r="H1063" s="132">
        <f>H1064+H1087</f>
        <v>68077930</v>
      </c>
      <c r="I1063" s="104">
        <f t="shared" ref="I1063:I1068" si="182">ROUND(K1063*1000,2)</f>
        <v>68077930</v>
      </c>
      <c r="J1063" s="16">
        <f t="shared" ref="J1063:J1068" si="183">H1063-I1063</f>
        <v>0</v>
      </c>
      <c r="K1063" s="20">
        <v>68077.930000000008</v>
      </c>
      <c r="O1063" s="20">
        <v>68005.930000000008</v>
      </c>
      <c r="P1063" s="20">
        <v>67997.600000000006</v>
      </c>
      <c r="Q1063" s="20">
        <v>68035.66</v>
      </c>
      <c r="R1063" s="20">
        <f t="shared" ref="R1063:R1068" si="184">H1063-O1063</f>
        <v>68009924.069999993</v>
      </c>
      <c r="S1063" s="20" t="e">
        <f>#REF!-P1063</f>
        <v>#REF!</v>
      </c>
      <c r="T1063" s="20" t="e">
        <f>#REF!-Q1063</f>
        <v>#REF!</v>
      </c>
      <c r="U1063" s="18" t="str">
        <f t="shared" si="175"/>
        <v>00 0 00 00000000</v>
      </c>
    </row>
    <row r="1064" spans="1:21" s="18" customFormat="1" ht="26.4">
      <c r="A1064" s="15"/>
      <c r="B1064" s="146" t="s">
        <v>385</v>
      </c>
      <c r="C1064" s="134" t="s">
        <v>595</v>
      </c>
      <c r="D1064" s="135" t="s">
        <v>317</v>
      </c>
      <c r="E1064" s="135" t="s">
        <v>334</v>
      </c>
      <c r="F1064" s="135" t="s">
        <v>386</v>
      </c>
      <c r="G1064" s="135" t="s">
        <v>10</v>
      </c>
      <c r="H1064" s="160">
        <f>H1071+H1076+H1065</f>
        <v>5633920</v>
      </c>
      <c r="I1064" s="112">
        <f t="shared" si="182"/>
        <v>5633920</v>
      </c>
      <c r="J1064" s="16">
        <f t="shared" si="183"/>
        <v>0</v>
      </c>
      <c r="K1064" s="41">
        <v>5633.92</v>
      </c>
      <c r="O1064" s="41">
        <v>5561.92</v>
      </c>
      <c r="P1064" s="41">
        <v>5561.92</v>
      </c>
      <c r="Q1064" s="41">
        <v>5561.92</v>
      </c>
      <c r="R1064" s="41">
        <f t="shared" si="184"/>
        <v>5628358.0800000001</v>
      </c>
      <c r="S1064" s="41" t="e">
        <f>#REF!-P1064</f>
        <v>#REF!</v>
      </c>
      <c r="T1064" s="41" t="e">
        <f>#REF!-Q1064</f>
        <v>#REF!</v>
      </c>
      <c r="U1064" s="18" t="str">
        <f t="shared" si="175"/>
        <v>03 0 00 00000000</v>
      </c>
    </row>
    <row r="1065" spans="1:21" s="4" customFormat="1" ht="39.6">
      <c r="A1065" s="1" t="s">
        <v>682</v>
      </c>
      <c r="B1065" s="158" t="s">
        <v>596</v>
      </c>
      <c r="C1065" s="134" t="s">
        <v>595</v>
      </c>
      <c r="D1065" s="135" t="s">
        <v>317</v>
      </c>
      <c r="E1065" s="135" t="s">
        <v>334</v>
      </c>
      <c r="F1065" s="135" t="s">
        <v>597</v>
      </c>
      <c r="G1065" s="135" t="s">
        <v>10</v>
      </c>
      <c r="H1065" s="160">
        <f>H1066</f>
        <v>2546000</v>
      </c>
      <c r="I1065" s="112">
        <f t="shared" si="182"/>
        <v>2546000</v>
      </c>
      <c r="J1065" s="16">
        <f t="shared" si="183"/>
        <v>0</v>
      </c>
      <c r="K1065" s="41">
        <v>2546</v>
      </c>
      <c r="O1065" s="41">
        <v>2546</v>
      </c>
      <c r="P1065" s="41">
        <v>2546</v>
      </c>
      <c r="Q1065" s="41">
        <v>2546</v>
      </c>
      <c r="R1065" s="41">
        <f t="shared" si="184"/>
        <v>2543454</v>
      </c>
      <c r="S1065" s="41" t="e">
        <f>#REF!-P1065</f>
        <v>#REF!</v>
      </c>
      <c r="T1065" s="41" t="e">
        <f>#REF!-Q1065</f>
        <v>#REF!</v>
      </c>
      <c r="U1065" s="18" t="str">
        <f>CONCATENATE(F1065,G1065)</f>
        <v>03 1 00 00000 000</v>
      </c>
    </row>
    <row r="1066" spans="1:21" s="4" customFormat="1" ht="26.4">
      <c r="A1066" s="1"/>
      <c r="B1066" s="159" t="s">
        <v>599</v>
      </c>
      <c r="C1066" s="134" t="s">
        <v>595</v>
      </c>
      <c r="D1066" s="135" t="s">
        <v>317</v>
      </c>
      <c r="E1066" s="135" t="s">
        <v>334</v>
      </c>
      <c r="F1066" s="135" t="s">
        <v>600</v>
      </c>
      <c r="G1066" s="135" t="s">
        <v>10</v>
      </c>
      <c r="H1066" s="160">
        <f>H1067</f>
        <v>2546000</v>
      </c>
      <c r="I1066" s="112">
        <f t="shared" si="182"/>
        <v>2546000</v>
      </c>
      <c r="J1066" s="16">
        <f t="shared" si="183"/>
        <v>0</v>
      </c>
      <c r="K1066" s="41">
        <v>2546</v>
      </c>
      <c r="O1066" s="41">
        <v>2546</v>
      </c>
      <c r="P1066" s="41">
        <v>2546</v>
      </c>
      <c r="Q1066" s="41">
        <v>2546</v>
      </c>
      <c r="R1066" s="41">
        <f t="shared" si="184"/>
        <v>2543454</v>
      </c>
      <c r="S1066" s="41" t="e">
        <f>#REF!-P1066</f>
        <v>#REF!</v>
      </c>
      <c r="T1066" s="41" t="e">
        <f>#REF!-Q1066</f>
        <v>#REF!</v>
      </c>
      <c r="U1066" s="18" t="str">
        <f>CONCATENATE(F1066,G1066)</f>
        <v>03 1 01 00000 000</v>
      </c>
    </row>
    <row r="1067" spans="1:21" s="4" customFormat="1" ht="26.4">
      <c r="A1067" s="1"/>
      <c r="B1067" s="146" t="s">
        <v>603</v>
      </c>
      <c r="C1067" s="134" t="s">
        <v>595</v>
      </c>
      <c r="D1067" s="135" t="s">
        <v>317</v>
      </c>
      <c r="E1067" s="135" t="s">
        <v>334</v>
      </c>
      <c r="F1067" s="135" t="s">
        <v>604</v>
      </c>
      <c r="G1067" s="135" t="s">
        <v>10</v>
      </c>
      <c r="H1067" s="160">
        <f>H1068</f>
        <v>2546000</v>
      </c>
      <c r="I1067" s="112">
        <f t="shared" si="182"/>
        <v>2546000</v>
      </c>
      <c r="J1067" s="16">
        <f t="shared" si="183"/>
        <v>0</v>
      </c>
      <c r="K1067" s="41">
        <v>2546</v>
      </c>
      <c r="O1067" s="41">
        <v>2546</v>
      </c>
      <c r="P1067" s="41">
        <v>2546</v>
      </c>
      <c r="Q1067" s="41">
        <v>2546</v>
      </c>
      <c r="R1067" s="41">
        <f t="shared" si="184"/>
        <v>2543454</v>
      </c>
      <c r="S1067" s="41" t="e">
        <f>#REF!-P1067</f>
        <v>#REF!</v>
      </c>
      <c r="T1067" s="41" t="e">
        <f>#REF!-Q1067</f>
        <v>#REF!</v>
      </c>
      <c r="U1067" s="18" t="str">
        <f>CONCATENATE(F1067,G1067)</f>
        <v>03 1 01 52500000</v>
      </c>
    </row>
    <row r="1068" spans="1:21" s="4" customFormat="1" ht="26.4">
      <c r="A1068" s="1"/>
      <c r="B1068" s="133" t="s">
        <v>21</v>
      </c>
      <c r="C1068" s="134" t="s">
        <v>595</v>
      </c>
      <c r="D1068" s="135" t="s">
        <v>317</v>
      </c>
      <c r="E1068" s="135" t="s">
        <v>334</v>
      </c>
      <c r="F1068" s="135" t="s">
        <v>604</v>
      </c>
      <c r="G1068" s="135" t="s">
        <v>22</v>
      </c>
      <c r="H1068" s="136">
        <f>SUM(H1069:H1070)</f>
        <v>2546000</v>
      </c>
      <c r="I1068" s="105">
        <f t="shared" si="182"/>
        <v>2546000</v>
      </c>
      <c r="J1068" s="16">
        <f t="shared" si="183"/>
        <v>0</v>
      </c>
      <c r="K1068" s="41">
        <v>2546</v>
      </c>
      <c r="O1068" s="41">
        <v>2546</v>
      </c>
      <c r="P1068" s="41">
        <v>2546</v>
      </c>
      <c r="Q1068" s="41">
        <v>2546</v>
      </c>
      <c r="R1068" s="41">
        <f t="shared" si="184"/>
        <v>2543454</v>
      </c>
      <c r="S1068" s="41" t="e">
        <f>#REF!-P1068</f>
        <v>#REF!</v>
      </c>
      <c r="T1068" s="41" t="e">
        <f>#REF!-Q1068</f>
        <v>#REF!</v>
      </c>
      <c r="U1068" s="18" t="str">
        <f>CONCATENATE(F1068,G1068)</f>
        <v>03 1 01 52500120</v>
      </c>
    </row>
    <row r="1069" spans="1:21" s="45" customFormat="1" ht="15.6">
      <c r="A1069" s="44"/>
      <c r="B1069" s="137" t="s">
        <v>41</v>
      </c>
      <c r="C1069" s="134" t="s">
        <v>595</v>
      </c>
      <c r="D1069" s="135" t="s">
        <v>317</v>
      </c>
      <c r="E1069" s="135" t="s">
        <v>334</v>
      </c>
      <c r="F1069" s="135" t="s">
        <v>604</v>
      </c>
      <c r="G1069" s="135" t="s">
        <v>42</v>
      </c>
      <c r="H1069" s="136">
        <v>2000000</v>
      </c>
      <c r="I1069" s="106"/>
      <c r="J1069" s="25"/>
      <c r="K1069" s="42"/>
      <c r="O1069" s="42"/>
      <c r="P1069" s="42"/>
      <c r="Q1069" s="42"/>
      <c r="R1069" s="42"/>
      <c r="S1069" s="42"/>
      <c r="T1069" s="42"/>
      <c r="U1069" s="27"/>
    </row>
    <row r="1070" spans="1:21" s="45" customFormat="1" ht="39.6">
      <c r="A1070" s="44"/>
      <c r="B1070" s="137" t="s">
        <v>27</v>
      </c>
      <c r="C1070" s="134" t="s">
        <v>595</v>
      </c>
      <c r="D1070" s="135" t="s">
        <v>317</v>
      </c>
      <c r="E1070" s="135" t="s">
        <v>334</v>
      </c>
      <c r="F1070" s="135" t="s">
        <v>604</v>
      </c>
      <c r="G1070" s="135" t="s">
        <v>28</v>
      </c>
      <c r="H1070" s="136">
        <v>546000</v>
      </c>
      <c r="I1070" s="106"/>
      <c r="J1070" s="25"/>
      <c r="K1070" s="42"/>
      <c r="O1070" s="42"/>
      <c r="P1070" s="42"/>
      <c r="Q1070" s="42"/>
      <c r="R1070" s="42"/>
      <c r="S1070" s="42"/>
      <c r="T1070" s="42"/>
      <c r="U1070" s="27"/>
    </row>
    <row r="1071" spans="1:21" s="4" customFormat="1" ht="39.6">
      <c r="A1071" s="1"/>
      <c r="B1071" s="146" t="s">
        <v>387</v>
      </c>
      <c r="C1071" s="134" t="s">
        <v>595</v>
      </c>
      <c r="D1071" s="135" t="s">
        <v>317</v>
      </c>
      <c r="E1071" s="135" t="s">
        <v>334</v>
      </c>
      <c r="F1071" s="135" t="s">
        <v>388</v>
      </c>
      <c r="G1071" s="135" t="s">
        <v>10</v>
      </c>
      <c r="H1071" s="163">
        <f t="shared" ref="H1071:H1073" si="185">H1072</f>
        <v>1232510</v>
      </c>
      <c r="I1071" s="113">
        <f>ROUND(K1071*1000,2)</f>
        <v>1232510</v>
      </c>
      <c r="J1071" s="16">
        <f>H1071-I1071</f>
        <v>0</v>
      </c>
      <c r="K1071" s="43">
        <v>1232.51</v>
      </c>
      <c r="O1071" s="43">
        <v>1160.51</v>
      </c>
      <c r="P1071" s="43">
        <v>1160.51</v>
      </c>
      <c r="Q1071" s="43">
        <v>1160.51</v>
      </c>
      <c r="R1071" s="43">
        <f>H1071-O1071</f>
        <v>1231349.49</v>
      </c>
      <c r="S1071" s="43" t="e">
        <f>#REF!-P1071</f>
        <v>#REF!</v>
      </c>
      <c r="T1071" s="43" t="e">
        <f>#REF!-Q1071</f>
        <v>#REF!</v>
      </c>
      <c r="U1071" s="18" t="str">
        <f t="shared" si="175"/>
        <v>03 2 00 00000000</v>
      </c>
    </row>
    <row r="1072" spans="1:21" s="4" customFormat="1" ht="26.4">
      <c r="A1072" s="1"/>
      <c r="B1072" s="146" t="s">
        <v>683</v>
      </c>
      <c r="C1072" s="134" t="s">
        <v>595</v>
      </c>
      <c r="D1072" s="135" t="s">
        <v>317</v>
      </c>
      <c r="E1072" s="135" t="s">
        <v>334</v>
      </c>
      <c r="F1072" s="135" t="s">
        <v>684</v>
      </c>
      <c r="G1072" s="135" t="s">
        <v>10</v>
      </c>
      <c r="H1072" s="163">
        <f t="shared" si="185"/>
        <v>1232510</v>
      </c>
      <c r="I1072" s="113">
        <f>ROUND(K1072*1000,2)</f>
        <v>1232510</v>
      </c>
      <c r="J1072" s="16">
        <f>H1072-I1072</f>
        <v>0</v>
      </c>
      <c r="K1072" s="43">
        <v>1232.51</v>
      </c>
      <c r="O1072" s="43">
        <v>1160.51</v>
      </c>
      <c r="P1072" s="43">
        <v>1160.51</v>
      </c>
      <c r="Q1072" s="43">
        <v>1160.51</v>
      </c>
      <c r="R1072" s="43">
        <f>H1072-O1072</f>
        <v>1231349.49</v>
      </c>
      <c r="S1072" s="43" t="e">
        <f>#REF!-P1072</f>
        <v>#REF!</v>
      </c>
      <c r="T1072" s="43" t="e">
        <f>#REF!-Q1072</f>
        <v>#REF!</v>
      </c>
      <c r="U1072" s="18" t="str">
        <f t="shared" si="175"/>
        <v>03 2 07 00000000</v>
      </c>
    </row>
    <row r="1073" spans="1:21" s="4" customFormat="1" ht="26.4">
      <c r="A1073" s="1"/>
      <c r="B1073" s="146" t="s">
        <v>685</v>
      </c>
      <c r="C1073" s="134" t="s">
        <v>595</v>
      </c>
      <c r="D1073" s="135" t="s">
        <v>317</v>
      </c>
      <c r="E1073" s="135" t="s">
        <v>334</v>
      </c>
      <c r="F1073" s="135" t="s">
        <v>686</v>
      </c>
      <c r="G1073" s="135" t="s">
        <v>10</v>
      </c>
      <c r="H1073" s="163">
        <f t="shared" si="185"/>
        <v>1232510</v>
      </c>
      <c r="I1073" s="113">
        <f>ROUND(K1073*1000,2)</f>
        <v>1232510</v>
      </c>
      <c r="J1073" s="16">
        <f>H1073-I1073</f>
        <v>0</v>
      </c>
      <c r="K1073" s="43">
        <v>1232.51</v>
      </c>
      <c r="O1073" s="43">
        <v>1160.51</v>
      </c>
      <c r="P1073" s="43">
        <v>1160.51</v>
      </c>
      <c r="Q1073" s="43">
        <v>1160.51</v>
      </c>
      <c r="R1073" s="43">
        <f>H1073-O1073</f>
        <v>1231349.49</v>
      </c>
      <c r="S1073" s="43" t="e">
        <f>#REF!-P1073</f>
        <v>#REF!</v>
      </c>
      <c r="T1073" s="43" t="e">
        <f>#REF!-Q1073</f>
        <v>#REF!</v>
      </c>
      <c r="U1073" s="18" t="str">
        <f t="shared" si="175"/>
        <v>03 2 07 60040000</v>
      </c>
    </row>
    <row r="1074" spans="1:21" s="4" customFormat="1" ht="26.4">
      <c r="A1074" s="1"/>
      <c r="B1074" s="146" t="s">
        <v>183</v>
      </c>
      <c r="C1074" s="134" t="s">
        <v>595</v>
      </c>
      <c r="D1074" s="135" t="s">
        <v>317</v>
      </c>
      <c r="E1074" s="135" t="s">
        <v>334</v>
      </c>
      <c r="F1074" s="135" t="s">
        <v>686</v>
      </c>
      <c r="G1074" s="135" t="s">
        <v>184</v>
      </c>
      <c r="H1074" s="136">
        <f>H1075</f>
        <v>1232510</v>
      </c>
      <c r="I1074" s="105">
        <f>ROUND(K1074*1000,2)</f>
        <v>1232510</v>
      </c>
      <c r="J1074" s="16">
        <f>H1074-I1074</f>
        <v>0</v>
      </c>
      <c r="K1074" s="41">
        <v>1232.51</v>
      </c>
      <c r="O1074" s="41">
        <v>1160.51</v>
      </c>
      <c r="P1074" s="41">
        <v>1160.51</v>
      </c>
      <c r="Q1074" s="41">
        <v>1160.51</v>
      </c>
      <c r="R1074" s="41">
        <f>H1074-O1074</f>
        <v>1231349.49</v>
      </c>
      <c r="S1074" s="41" t="e">
        <f>#REF!-P1074</f>
        <v>#REF!</v>
      </c>
      <c r="T1074" s="41" t="e">
        <f>#REF!-Q1074</f>
        <v>#REF!</v>
      </c>
      <c r="U1074" s="18" t="str">
        <f t="shared" si="175"/>
        <v>03 2 07 60040630</v>
      </c>
    </row>
    <row r="1075" spans="1:21" s="4" customFormat="1" ht="79.2">
      <c r="A1075" s="1"/>
      <c r="B1075" s="137" t="s">
        <v>415</v>
      </c>
      <c r="C1075" s="134" t="s">
        <v>595</v>
      </c>
      <c r="D1075" s="135" t="s">
        <v>317</v>
      </c>
      <c r="E1075" s="135" t="s">
        <v>334</v>
      </c>
      <c r="F1075" s="135" t="s">
        <v>686</v>
      </c>
      <c r="G1075" s="135" t="s">
        <v>416</v>
      </c>
      <c r="H1075" s="136">
        <v>1232510</v>
      </c>
      <c r="I1075" s="105"/>
      <c r="J1075" s="16"/>
      <c r="K1075" s="41"/>
      <c r="O1075" s="41"/>
      <c r="P1075" s="41"/>
      <c r="Q1075" s="41"/>
      <c r="R1075" s="41"/>
      <c r="S1075" s="41"/>
      <c r="T1075" s="41"/>
      <c r="U1075" s="18"/>
    </row>
    <row r="1076" spans="1:21" s="4" customFormat="1" ht="15.6">
      <c r="A1076" s="1"/>
      <c r="B1076" s="146" t="s">
        <v>671</v>
      </c>
      <c r="C1076" s="134" t="s">
        <v>595</v>
      </c>
      <c r="D1076" s="135" t="s">
        <v>317</v>
      </c>
      <c r="E1076" s="135" t="s">
        <v>334</v>
      </c>
      <c r="F1076" s="135" t="s">
        <v>672</v>
      </c>
      <c r="G1076" s="135" t="s">
        <v>10</v>
      </c>
      <c r="H1076" s="160">
        <f>H1077</f>
        <v>1855410</v>
      </c>
      <c r="I1076" s="112">
        <f>ROUND(K1076*1000,2)</f>
        <v>1855410</v>
      </c>
      <c r="J1076" s="16">
        <f>H1076-I1076</f>
        <v>0</v>
      </c>
      <c r="K1076" s="41">
        <v>1855.4099999999999</v>
      </c>
      <c r="O1076" s="41">
        <v>1855.4099999999999</v>
      </c>
      <c r="P1076" s="41">
        <v>1855.4099999999999</v>
      </c>
      <c r="Q1076" s="41">
        <v>1855.4099999999999</v>
      </c>
      <c r="R1076" s="41">
        <f>H1076-O1076</f>
        <v>1853554.59</v>
      </c>
      <c r="S1076" s="41" t="e">
        <f>#REF!-P1076</f>
        <v>#REF!</v>
      </c>
      <c r="T1076" s="41" t="e">
        <f>#REF!-Q1076</f>
        <v>#REF!</v>
      </c>
      <c r="U1076" s="18" t="str">
        <f t="shared" si="175"/>
        <v>03 3 00 00000000</v>
      </c>
    </row>
    <row r="1077" spans="1:21" s="4" customFormat="1" ht="39.6">
      <c r="A1077" s="1"/>
      <c r="B1077" s="146" t="s">
        <v>673</v>
      </c>
      <c r="C1077" s="134" t="s">
        <v>595</v>
      </c>
      <c r="D1077" s="135" t="s">
        <v>317</v>
      </c>
      <c r="E1077" s="135" t="s">
        <v>334</v>
      </c>
      <c r="F1077" s="135" t="s">
        <v>674</v>
      </c>
      <c r="G1077" s="135" t="s">
        <v>10</v>
      </c>
      <c r="H1077" s="160">
        <f>H1078+H1084</f>
        <v>1855410</v>
      </c>
      <c r="I1077" s="112">
        <f>ROUND(K1077*1000,2)</f>
        <v>1855410</v>
      </c>
      <c r="J1077" s="16">
        <f>H1077-I1077</f>
        <v>0</v>
      </c>
      <c r="K1077" s="41">
        <v>1855.4099999999999</v>
      </c>
      <c r="O1077" s="41">
        <v>1855.4099999999999</v>
      </c>
      <c r="P1077" s="41">
        <v>1855.4099999999999</v>
      </c>
      <c r="Q1077" s="41">
        <v>1855.4099999999999</v>
      </c>
      <c r="R1077" s="41">
        <f>H1077-O1077</f>
        <v>1853554.59</v>
      </c>
      <c r="S1077" s="41" t="e">
        <f>#REF!-P1077</f>
        <v>#REF!</v>
      </c>
      <c r="T1077" s="41" t="e">
        <f>#REF!-Q1077</f>
        <v>#REF!</v>
      </c>
      <c r="U1077" s="18" t="str">
        <f t="shared" si="175"/>
        <v>03 3 01 00000000</v>
      </c>
    </row>
    <row r="1078" spans="1:21" s="4" customFormat="1" ht="39.6">
      <c r="A1078" s="1"/>
      <c r="B1078" s="146" t="s">
        <v>675</v>
      </c>
      <c r="C1078" s="134" t="s">
        <v>595</v>
      </c>
      <c r="D1078" s="135" t="s">
        <v>317</v>
      </c>
      <c r="E1078" s="135" t="s">
        <v>334</v>
      </c>
      <c r="F1078" s="135" t="s">
        <v>676</v>
      </c>
      <c r="G1078" s="135" t="s">
        <v>10</v>
      </c>
      <c r="H1078" s="160">
        <f>H1079+H1081</f>
        <v>103550</v>
      </c>
      <c r="I1078" s="112">
        <f>ROUND(K1078*1000,2)</f>
        <v>103550</v>
      </c>
      <c r="J1078" s="16">
        <f>H1078-I1078</f>
        <v>0</v>
      </c>
      <c r="K1078" s="41">
        <v>103.55</v>
      </c>
      <c r="O1078" s="41">
        <v>103.55</v>
      </c>
      <c r="P1078" s="41">
        <v>103.55</v>
      </c>
      <c r="Q1078" s="41">
        <v>103.55</v>
      </c>
      <c r="R1078" s="41">
        <f>H1078-O1078</f>
        <v>103446.45</v>
      </c>
      <c r="S1078" s="41" t="e">
        <f>#REF!-P1078</f>
        <v>#REF!</v>
      </c>
      <c r="T1078" s="41" t="e">
        <f>#REF!-Q1078</f>
        <v>#REF!</v>
      </c>
      <c r="U1078" s="18" t="str">
        <f t="shared" si="175"/>
        <v>03 3 01 20530000</v>
      </c>
    </row>
    <row r="1079" spans="1:21" s="4" customFormat="1" ht="26.4">
      <c r="A1079" s="1"/>
      <c r="B1079" s="133" t="s">
        <v>29</v>
      </c>
      <c r="C1079" s="134" t="s">
        <v>595</v>
      </c>
      <c r="D1079" s="135" t="s">
        <v>317</v>
      </c>
      <c r="E1079" s="135" t="s">
        <v>334</v>
      </c>
      <c r="F1079" s="135" t="s">
        <v>676</v>
      </c>
      <c r="G1079" s="135" t="s">
        <v>30</v>
      </c>
      <c r="H1079" s="136">
        <f>H1080</f>
        <v>68690</v>
      </c>
      <c r="I1079" s="105">
        <f>ROUND(K1079*1000,2)</f>
        <v>68690</v>
      </c>
      <c r="J1079" s="16">
        <f>H1079-I1079</f>
        <v>0</v>
      </c>
      <c r="K1079" s="41">
        <v>68.69</v>
      </c>
      <c r="O1079" s="41">
        <v>68.69</v>
      </c>
      <c r="P1079" s="41">
        <v>68.69</v>
      </c>
      <c r="Q1079" s="41">
        <v>68.69</v>
      </c>
      <c r="R1079" s="41">
        <f>H1079-O1079</f>
        <v>68621.31</v>
      </c>
      <c r="S1079" s="41" t="e">
        <f>#REF!-P1079</f>
        <v>#REF!</v>
      </c>
      <c r="T1079" s="41" t="e">
        <f>#REF!-Q1079</f>
        <v>#REF!</v>
      </c>
      <c r="U1079" s="18" t="str">
        <f t="shared" si="175"/>
        <v>03 3 01 20530240</v>
      </c>
    </row>
    <row r="1080" spans="1:21" s="4" customFormat="1" ht="15.6">
      <c r="A1080" s="1"/>
      <c r="B1080" s="133" t="s">
        <v>31</v>
      </c>
      <c r="C1080" s="134" t="s">
        <v>595</v>
      </c>
      <c r="D1080" s="135" t="s">
        <v>317</v>
      </c>
      <c r="E1080" s="135" t="s">
        <v>334</v>
      </c>
      <c r="F1080" s="135" t="s">
        <v>676</v>
      </c>
      <c r="G1080" s="135" t="s">
        <v>32</v>
      </c>
      <c r="H1080" s="136">
        <v>68690</v>
      </c>
      <c r="I1080" s="105"/>
      <c r="J1080" s="16"/>
      <c r="K1080" s="41"/>
      <c r="O1080" s="41"/>
      <c r="P1080" s="41"/>
      <c r="Q1080" s="41"/>
      <c r="R1080" s="41"/>
      <c r="S1080" s="41"/>
      <c r="T1080" s="41"/>
      <c r="U1080" s="18"/>
    </row>
    <row r="1081" spans="1:21" s="4" customFormat="1" ht="15.6">
      <c r="A1081" s="1"/>
      <c r="B1081" s="133" t="s">
        <v>33</v>
      </c>
      <c r="C1081" s="134" t="s">
        <v>595</v>
      </c>
      <c r="D1081" s="135" t="s">
        <v>317</v>
      </c>
      <c r="E1081" s="135" t="s">
        <v>334</v>
      </c>
      <c r="F1081" s="135" t="s">
        <v>676</v>
      </c>
      <c r="G1081" s="135" t="s">
        <v>34</v>
      </c>
      <c r="H1081" s="136">
        <f>ROUND(K1081*1000,2)</f>
        <v>34860</v>
      </c>
      <c r="I1081" s="105">
        <f>ROUND(K1081*1000,2)</f>
        <v>34860</v>
      </c>
      <c r="J1081" s="16">
        <f>H1081-I1081</f>
        <v>0</v>
      </c>
      <c r="K1081" s="41">
        <v>34.86</v>
      </c>
      <c r="O1081" s="41">
        <v>34.86</v>
      </c>
      <c r="P1081" s="41">
        <v>34.86</v>
      </c>
      <c r="Q1081" s="41">
        <v>34.86</v>
      </c>
      <c r="R1081" s="41">
        <f>H1081-O1081</f>
        <v>34825.14</v>
      </c>
      <c r="S1081" s="41" t="e">
        <f>#REF!-P1081</f>
        <v>#REF!</v>
      </c>
      <c r="T1081" s="41" t="e">
        <f>#REF!-Q1081</f>
        <v>#REF!</v>
      </c>
      <c r="U1081" s="18" t="str">
        <f t="shared" si="175"/>
        <v>03 3 01 20530850</v>
      </c>
    </row>
    <row r="1082" spans="1:21" s="4" customFormat="1" ht="15.6">
      <c r="A1082" s="1"/>
      <c r="B1082" s="137" t="s">
        <v>35</v>
      </c>
      <c r="C1082" s="134" t="s">
        <v>595</v>
      </c>
      <c r="D1082" s="135" t="s">
        <v>317</v>
      </c>
      <c r="E1082" s="135" t="s">
        <v>334</v>
      </c>
      <c r="F1082" s="135" t="s">
        <v>676</v>
      </c>
      <c r="G1082" s="135" t="s">
        <v>36</v>
      </c>
      <c r="H1082" s="136">
        <v>32110</v>
      </c>
      <c r="I1082" s="105"/>
      <c r="J1082" s="16"/>
      <c r="K1082" s="41"/>
      <c r="O1082" s="41"/>
      <c r="P1082" s="41"/>
      <c r="Q1082" s="41"/>
      <c r="R1082" s="41"/>
      <c r="S1082" s="41"/>
      <c r="T1082" s="41"/>
      <c r="U1082" s="18"/>
    </row>
    <row r="1083" spans="1:21" s="4" customFormat="1" ht="15.6">
      <c r="A1083" s="1"/>
      <c r="B1083" s="137" t="s">
        <v>37</v>
      </c>
      <c r="C1083" s="134" t="s">
        <v>595</v>
      </c>
      <c r="D1083" s="135" t="s">
        <v>317</v>
      </c>
      <c r="E1083" s="135" t="s">
        <v>334</v>
      </c>
      <c r="F1083" s="135" t="s">
        <v>676</v>
      </c>
      <c r="G1083" s="135" t="s">
        <v>38</v>
      </c>
      <c r="H1083" s="136">
        <v>2750</v>
      </c>
      <c r="I1083" s="105"/>
      <c r="J1083" s="16"/>
      <c r="K1083" s="41"/>
      <c r="O1083" s="41"/>
      <c r="P1083" s="41"/>
      <c r="Q1083" s="41"/>
      <c r="R1083" s="41"/>
      <c r="S1083" s="41"/>
      <c r="T1083" s="41"/>
      <c r="U1083" s="18"/>
    </row>
    <row r="1084" spans="1:21" s="4" customFormat="1" ht="39.6">
      <c r="A1084" s="1"/>
      <c r="B1084" s="146" t="s">
        <v>687</v>
      </c>
      <c r="C1084" s="134" t="s">
        <v>595</v>
      </c>
      <c r="D1084" s="135" t="s">
        <v>317</v>
      </c>
      <c r="E1084" s="135" t="s">
        <v>334</v>
      </c>
      <c r="F1084" s="135" t="s">
        <v>688</v>
      </c>
      <c r="G1084" s="135" t="s">
        <v>10</v>
      </c>
      <c r="H1084" s="160">
        <f>H1085</f>
        <v>1751860</v>
      </c>
      <c r="I1084" s="112">
        <f>ROUND(K1084*1000,2)</f>
        <v>1751860</v>
      </c>
      <c r="J1084" s="16">
        <f>H1084-I1084</f>
        <v>0</v>
      </c>
      <c r="K1084" s="41">
        <v>1751.86</v>
      </c>
      <c r="O1084" s="41">
        <v>1751.86</v>
      </c>
      <c r="P1084" s="41">
        <v>1751.86</v>
      </c>
      <c r="Q1084" s="41">
        <v>1751.86</v>
      </c>
      <c r="R1084" s="41">
        <f>H1084-O1084</f>
        <v>1750108.14</v>
      </c>
      <c r="S1084" s="41" t="e">
        <f>#REF!-P1084</f>
        <v>#REF!</v>
      </c>
      <c r="T1084" s="41" t="e">
        <f>#REF!-Q1084</f>
        <v>#REF!</v>
      </c>
      <c r="U1084" s="18" t="str">
        <f t="shared" si="175"/>
        <v>03 3 01 S0270000</v>
      </c>
    </row>
    <row r="1085" spans="1:21" s="4" customFormat="1" ht="26.4">
      <c r="A1085" s="1"/>
      <c r="B1085" s="146" t="s">
        <v>29</v>
      </c>
      <c r="C1085" s="134" t="s">
        <v>595</v>
      </c>
      <c r="D1085" s="135" t="s">
        <v>317</v>
      </c>
      <c r="E1085" s="135" t="s">
        <v>334</v>
      </c>
      <c r="F1085" s="135" t="s">
        <v>688</v>
      </c>
      <c r="G1085" s="135" t="s">
        <v>30</v>
      </c>
      <c r="H1085" s="136">
        <f>H1086</f>
        <v>1751860</v>
      </c>
      <c r="I1085" s="105">
        <f>ROUND(K1085*1000,2)</f>
        <v>1751860</v>
      </c>
      <c r="J1085" s="16">
        <f>H1085-I1085</f>
        <v>0</v>
      </c>
      <c r="K1085" s="41">
        <v>1751.86</v>
      </c>
      <c r="O1085" s="41">
        <v>1751.86</v>
      </c>
      <c r="P1085" s="41">
        <v>1751.86</v>
      </c>
      <c r="Q1085" s="41">
        <v>1751.86</v>
      </c>
      <c r="R1085" s="41">
        <f>H1085-O1085</f>
        <v>1750108.14</v>
      </c>
      <c r="S1085" s="41" t="e">
        <f>#REF!-P1085</f>
        <v>#REF!</v>
      </c>
      <c r="T1085" s="41" t="e">
        <f>#REF!-Q1085</f>
        <v>#REF!</v>
      </c>
      <c r="U1085" s="18" t="str">
        <f t="shared" si="175"/>
        <v>03 3 01 S0270240</v>
      </c>
    </row>
    <row r="1086" spans="1:21" s="4" customFormat="1" ht="15.6">
      <c r="A1086" s="1"/>
      <c r="B1086" s="133" t="s">
        <v>31</v>
      </c>
      <c r="C1086" s="134" t="s">
        <v>595</v>
      </c>
      <c r="D1086" s="135" t="s">
        <v>317</v>
      </c>
      <c r="E1086" s="135" t="s">
        <v>334</v>
      </c>
      <c r="F1086" s="135" t="s">
        <v>688</v>
      </c>
      <c r="G1086" s="135" t="s">
        <v>32</v>
      </c>
      <c r="H1086" s="136">
        <v>1751860</v>
      </c>
      <c r="I1086" s="105"/>
      <c r="J1086" s="16"/>
      <c r="K1086" s="41"/>
      <c r="O1086" s="41"/>
      <c r="P1086" s="41"/>
      <c r="Q1086" s="41"/>
      <c r="R1086" s="41"/>
      <c r="S1086" s="41"/>
      <c r="T1086" s="41"/>
      <c r="U1086" s="18"/>
    </row>
    <row r="1087" spans="1:21" s="4" customFormat="1" ht="26.4">
      <c r="A1087" s="1"/>
      <c r="B1087" s="158" t="s">
        <v>689</v>
      </c>
      <c r="C1087" s="134" t="s">
        <v>595</v>
      </c>
      <c r="D1087" s="135" t="s">
        <v>317</v>
      </c>
      <c r="E1087" s="135" t="s">
        <v>334</v>
      </c>
      <c r="F1087" s="134" t="s">
        <v>690</v>
      </c>
      <c r="G1087" s="135" t="s">
        <v>10</v>
      </c>
      <c r="H1087" s="163">
        <f>H1088</f>
        <v>62444010</v>
      </c>
      <c r="I1087" s="113">
        <f>ROUND(K1087*1000,2)</f>
        <v>62444010</v>
      </c>
      <c r="J1087" s="16">
        <f>H1087-I1087</f>
        <v>0</v>
      </c>
      <c r="K1087" s="43">
        <v>62444.01</v>
      </c>
      <c r="O1087" s="43">
        <v>62444.01</v>
      </c>
      <c r="P1087" s="43">
        <v>62435.68</v>
      </c>
      <c r="Q1087" s="43">
        <v>62473.740000000005</v>
      </c>
      <c r="R1087" s="43">
        <f>H1087-O1087</f>
        <v>62381565.990000002</v>
      </c>
      <c r="S1087" s="43" t="e">
        <f>#REF!-P1087</f>
        <v>#REF!</v>
      </c>
      <c r="T1087" s="43" t="e">
        <f>#REF!-Q1087</f>
        <v>#REF!</v>
      </c>
      <c r="U1087" s="18" t="str">
        <f t="shared" si="175"/>
        <v>77 0 00 00000000</v>
      </c>
    </row>
    <row r="1088" spans="1:21" s="4" customFormat="1" ht="39.6">
      <c r="A1088" s="1"/>
      <c r="B1088" s="158" t="s">
        <v>691</v>
      </c>
      <c r="C1088" s="134" t="s">
        <v>595</v>
      </c>
      <c r="D1088" s="135" t="s">
        <v>317</v>
      </c>
      <c r="E1088" s="135" t="s">
        <v>334</v>
      </c>
      <c r="F1088" s="134" t="s">
        <v>692</v>
      </c>
      <c r="G1088" s="135" t="s">
        <v>10</v>
      </c>
      <c r="H1088" s="163">
        <f>H1089+H1097+H1101+H1108</f>
        <v>62444010</v>
      </c>
      <c r="I1088" s="113">
        <f>ROUND(K1088*1000,2)</f>
        <v>62444010</v>
      </c>
      <c r="J1088" s="16">
        <f>H1088-I1088</f>
        <v>0</v>
      </c>
      <c r="K1088" s="43">
        <v>62444.01</v>
      </c>
      <c r="O1088" s="43">
        <v>62444.01</v>
      </c>
      <c r="P1088" s="43">
        <v>62435.68</v>
      </c>
      <c r="Q1088" s="43">
        <v>62473.740000000005</v>
      </c>
      <c r="R1088" s="43">
        <f>H1088-O1088</f>
        <v>62381565.990000002</v>
      </c>
      <c r="S1088" s="43" t="e">
        <f>#REF!-P1088</f>
        <v>#REF!</v>
      </c>
      <c r="T1088" s="43" t="e">
        <f>#REF!-Q1088</f>
        <v>#REF!</v>
      </c>
      <c r="U1088" s="18" t="str">
        <f t="shared" si="175"/>
        <v>77 1 00 00000000</v>
      </c>
    </row>
    <row r="1089" spans="1:21" s="4" customFormat="1" ht="26.4">
      <c r="A1089" s="1"/>
      <c r="B1089" s="164" t="s">
        <v>19</v>
      </c>
      <c r="C1089" s="134" t="s">
        <v>595</v>
      </c>
      <c r="D1089" s="135" t="s">
        <v>317</v>
      </c>
      <c r="E1089" s="135" t="s">
        <v>334</v>
      </c>
      <c r="F1089" s="165" t="s">
        <v>693</v>
      </c>
      <c r="G1089" s="135" t="s">
        <v>10</v>
      </c>
      <c r="H1089" s="163">
        <f>H1090+H1093+H1095</f>
        <v>1377610</v>
      </c>
      <c r="I1089" s="113">
        <f>ROUND(K1089*1000,2)</f>
        <v>1377610</v>
      </c>
      <c r="J1089" s="16">
        <f>H1089-I1089</f>
        <v>0</v>
      </c>
      <c r="K1089" s="43">
        <v>1377.6100000000001</v>
      </c>
      <c r="O1089" s="43">
        <v>1377.6100000000001</v>
      </c>
      <c r="P1089" s="43">
        <v>1138.6100000000001</v>
      </c>
      <c r="Q1089" s="43">
        <v>1138.6100000000001</v>
      </c>
      <c r="R1089" s="43">
        <f>H1089-O1089</f>
        <v>1376232.39</v>
      </c>
      <c r="S1089" s="43" t="e">
        <f>#REF!-P1089</f>
        <v>#REF!</v>
      </c>
      <c r="T1089" s="43" t="e">
        <f>#REF!-Q1089</f>
        <v>#REF!</v>
      </c>
      <c r="U1089" s="18" t="str">
        <f t="shared" si="175"/>
        <v>77 1 00 10010000</v>
      </c>
    </row>
    <row r="1090" spans="1:21" s="4" customFormat="1" ht="26.4">
      <c r="A1090" s="1"/>
      <c r="B1090" s="137" t="s">
        <v>21</v>
      </c>
      <c r="C1090" s="134" t="s">
        <v>595</v>
      </c>
      <c r="D1090" s="135" t="s">
        <v>317</v>
      </c>
      <c r="E1090" s="135" t="s">
        <v>334</v>
      </c>
      <c r="F1090" s="165" t="s">
        <v>693</v>
      </c>
      <c r="G1090" s="135" t="s">
        <v>22</v>
      </c>
      <c r="H1090" s="136">
        <f>SUM(H1091:H1092)</f>
        <v>144040</v>
      </c>
      <c r="I1090" s="105">
        <f>ROUND(K1090*1000,2)</f>
        <v>144040</v>
      </c>
      <c r="J1090" s="16">
        <f>H1090-I1090</f>
        <v>0</v>
      </c>
      <c r="K1090" s="41">
        <v>144.04</v>
      </c>
      <c r="O1090" s="41">
        <v>144.04</v>
      </c>
      <c r="P1090" s="41">
        <v>144.04</v>
      </c>
      <c r="Q1090" s="41">
        <v>144.04</v>
      </c>
      <c r="R1090" s="41">
        <f>H1090-O1090</f>
        <v>143895.96</v>
      </c>
      <c r="S1090" s="41" t="e">
        <f>#REF!-P1090</f>
        <v>#REF!</v>
      </c>
      <c r="T1090" s="41" t="e">
        <f>#REF!-Q1090</f>
        <v>#REF!</v>
      </c>
      <c r="U1090" s="18" t="str">
        <f t="shared" si="175"/>
        <v>77 1 00 10010120</v>
      </c>
    </row>
    <row r="1091" spans="1:21" s="45" customFormat="1" ht="26.4">
      <c r="A1091" s="44"/>
      <c r="B1091" s="137" t="s">
        <v>23</v>
      </c>
      <c r="C1091" s="134" t="s">
        <v>595</v>
      </c>
      <c r="D1091" s="135" t="s">
        <v>317</v>
      </c>
      <c r="E1091" s="135" t="s">
        <v>334</v>
      </c>
      <c r="F1091" s="165" t="s">
        <v>693</v>
      </c>
      <c r="G1091" s="135" t="s">
        <v>24</v>
      </c>
      <c r="H1091" s="136">
        <v>110630</v>
      </c>
      <c r="I1091" s="106"/>
      <c r="J1091" s="25"/>
      <c r="K1091" s="42"/>
      <c r="O1091" s="42"/>
      <c r="P1091" s="42"/>
      <c r="Q1091" s="42"/>
      <c r="R1091" s="42"/>
      <c r="S1091" s="42"/>
      <c r="T1091" s="42"/>
      <c r="U1091" s="27"/>
    </row>
    <row r="1092" spans="1:21" s="45" customFormat="1" ht="39.6">
      <c r="A1092" s="44"/>
      <c r="B1092" s="137" t="s">
        <v>27</v>
      </c>
      <c r="C1092" s="134" t="s">
        <v>595</v>
      </c>
      <c r="D1092" s="135" t="s">
        <v>317</v>
      </c>
      <c r="E1092" s="135" t="s">
        <v>334</v>
      </c>
      <c r="F1092" s="165" t="s">
        <v>693</v>
      </c>
      <c r="G1092" s="135" t="s">
        <v>28</v>
      </c>
      <c r="H1092" s="136">
        <v>33410</v>
      </c>
      <c r="I1092" s="106"/>
      <c r="J1092" s="25"/>
      <c r="K1092" s="42"/>
      <c r="O1092" s="42"/>
      <c r="P1092" s="42"/>
      <c r="Q1092" s="42"/>
      <c r="R1092" s="42"/>
      <c r="S1092" s="42"/>
      <c r="T1092" s="42"/>
      <c r="U1092" s="27"/>
    </row>
    <row r="1093" spans="1:21" s="4" customFormat="1" ht="26.4">
      <c r="A1093" s="1"/>
      <c r="B1093" s="133" t="s">
        <v>29</v>
      </c>
      <c r="C1093" s="134" t="s">
        <v>595</v>
      </c>
      <c r="D1093" s="135" t="s">
        <v>317</v>
      </c>
      <c r="E1093" s="135" t="s">
        <v>334</v>
      </c>
      <c r="F1093" s="165" t="s">
        <v>693</v>
      </c>
      <c r="G1093" s="135" t="s">
        <v>30</v>
      </c>
      <c r="H1093" s="136">
        <f>H1094</f>
        <v>1231630</v>
      </c>
      <c r="I1093" s="105">
        <f>ROUND(K1093*1000,2)</f>
        <v>1231630</v>
      </c>
      <c r="J1093" s="16">
        <f>H1093-I1093</f>
        <v>0</v>
      </c>
      <c r="K1093" s="41">
        <v>1231.6300000000001</v>
      </c>
      <c r="O1093" s="41">
        <v>1231.6300000000001</v>
      </c>
      <c r="P1093" s="41">
        <v>992.63</v>
      </c>
      <c r="Q1093" s="41">
        <v>992.63</v>
      </c>
      <c r="R1093" s="41">
        <f>H1093-O1093</f>
        <v>1230398.3700000001</v>
      </c>
      <c r="S1093" s="41" t="e">
        <f>#REF!-P1093</f>
        <v>#REF!</v>
      </c>
      <c r="T1093" s="41" t="e">
        <f>#REF!-Q1093</f>
        <v>#REF!</v>
      </c>
      <c r="U1093" s="18" t="str">
        <f t="shared" si="175"/>
        <v>77 1 00 10010240</v>
      </c>
    </row>
    <row r="1094" spans="1:21" s="4" customFormat="1" ht="15.6">
      <c r="A1094" s="1"/>
      <c r="B1094" s="133" t="s">
        <v>31</v>
      </c>
      <c r="C1094" s="134" t="s">
        <v>595</v>
      </c>
      <c r="D1094" s="135" t="s">
        <v>317</v>
      </c>
      <c r="E1094" s="135" t="s">
        <v>334</v>
      </c>
      <c r="F1094" s="165" t="s">
        <v>693</v>
      </c>
      <c r="G1094" s="135" t="s">
        <v>32</v>
      </c>
      <c r="H1094" s="136">
        <v>1231630</v>
      </c>
      <c r="I1094" s="105"/>
      <c r="J1094" s="16"/>
      <c r="K1094" s="41"/>
      <c r="O1094" s="41"/>
      <c r="P1094" s="41"/>
      <c r="Q1094" s="41"/>
      <c r="R1094" s="41"/>
      <c r="S1094" s="41"/>
      <c r="T1094" s="41"/>
      <c r="U1094" s="18"/>
    </row>
    <row r="1095" spans="1:21" s="4" customFormat="1" ht="15.6">
      <c r="A1095" s="1"/>
      <c r="B1095" s="133" t="s">
        <v>33</v>
      </c>
      <c r="C1095" s="134" t="s">
        <v>595</v>
      </c>
      <c r="D1095" s="135" t="s">
        <v>317</v>
      </c>
      <c r="E1095" s="135" t="s">
        <v>334</v>
      </c>
      <c r="F1095" s="165" t="s">
        <v>693</v>
      </c>
      <c r="G1095" s="135" t="s">
        <v>34</v>
      </c>
      <c r="H1095" s="136">
        <f>H1096</f>
        <v>1940</v>
      </c>
      <c r="I1095" s="105">
        <f>ROUND(K1095*1000,2)</f>
        <v>1940</v>
      </c>
      <c r="J1095" s="16">
        <f>H1095-I1095</f>
        <v>0</v>
      </c>
      <c r="K1095" s="41">
        <v>1.94</v>
      </c>
      <c r="O1095" s="41">
        <v>1.94</v>
      </c>
      <c r="P1095" s="41">
        <v>1.94</v>
      </c>
      <c r="Q1095" s="41">
        <v>1.94</v>
      </c>
      <c r="R1095" s="41">
        <f>H1095-O1095</f>
        <v>1938.06</v>
      </c>
      <c r="S1095" s="41" t="e">
        <f>#REF!-P1095</f>
        <v>#REF!</v>
      </c>
      <c r="T1095" s="41" t="e">
        <f>#REF!-Q1095</f>
        <v>#REF!</v>
      </c>
      <c r="U1095" s="18" t="str">
        <f t="shared" si="175"/>
        <v>77 1 00 10010850</v>
      </c>
    </row>
    <row r="1096" spans="1:21" s="45" customFormat="1" ht="15.6">
      <c r="A1096" s="44"/>
      <c r="B1096" s="137" t="s">
        <v>37</v>
      </c>
      <c r="C1096" s="134" t="s">
        <v>595</v>
      </c>
      <c r="D1096" s="135" t="s">
        <v>317</v>
      </c>
      <c r="E1096" s="135" t="s">
        <v>334</v>
      </c>
      <c r="F1096" s="165" t="s">
        <v>693</v>
      </c>
      <c r="G1096" s="135" t="s">
        <v>38</v>
      </c>
      <c r="H1096" s="136">
        <v>1940</v>
      </c>
      <c r="I1096" s="106"/>
      <c r="J1096" s="25"/>
      <c r="K1096" s="42"/>
      <c r="O1096" s="42"/>
      <c r="P1096" s="42"/>
      <c r="Q1096" s="42"/>
      <c r="R1096" s="42"/>
      <c r="S1096" s="42"/>
      <c r="T1096" s="42"/>
      <c r="U1096" s="27"/>
    </row>
    <row r="1097" spans="1:21" s="4" customFormat="1" ht="26.4">
      <c r="A1097" s="1"/>
      <c r="B1097" s="164" t="s">
        <v>39</v>
      </c>
      <c r="C1097" s="134" t="s">
        <v>595</v>
      </c>
      <c r="D1097" s="135" t="s">
        <v>317</v>
      </c>
      <c r="E1097" s="135" t="s">
        <v>334</v>
      </c>
      <c r="F1097" s="165" t="s">
        <v>694</v>
      </c>
      <c r="G1097" s="135" t="s">
        <v>10</v>
      </c>
      <c r="H1097" s="163">
        <f>H1098</f>
        <v>6126950</v>
      </c>
      <c r="I1097" s="113">
        <f>ROUND(K1097*1000,2)</f>
        <v>6126950</v>
      </c>
      <c r="J1097" s="16">
        <f>H1097-I1097</f>
        <v>0</v>
      </c>
      <c r="K1097" s="43">
        <v>6126.9500000000007</v>
      </c>
      <c r="O1097" s="43">
        <v>6126.9500000000007</v>
      </c>
      <c r="P1097" s="43">
        <v>6126.9500000000007</v>
      </c>
      <c r="Q1097" s="43">
        <v>6126.9500000000007</v>
      </c>
      <c r="R1097" s="43">
        <f>H1097-O1097</f>
        <v>6120823.0499999998</v>
      </c>
      <c r="S1097" s="43" t="e">
        <f>#REF!-P1097</f>
        <v>#REF!</v>
      </c>
      <c r="T1097" s="43" t="e">
        <f>#REF!-Q1097</f>
        <v>#REF!</v>
      </c>
      <c r="U1097" s="18" t="str">
        <f t="shared" si="175"/>
        <v>77 1 00 10020000</v>
      </c>
    </row>
    <row r="1098" spans="1:21" s="4" customFormat="1" ht="26.4">
      <c r="A1098" s="1"/>
      <c r="B1098" s="137" t="s">
        <v>21</v>
      </c>
      <c r="C1098" s="134" t="s">
        <v>595</v>
      </c>
      <c r="D1098" s="135" t="s">
        <v>317</v>
      </c>
      <c r="E1098" s="135" t="s">
        <v>334</v>
      </c>
      <c r="F1098" s="165" t="s">
        <v>694</v>
      </c>
      <c r="G1098" s="135" t="s">
        <v>22</v>
      </c>
      <c r="H1098" s="136">
        <f>SUM(H1099:H1100)</f>
        <v>6126950</v>
      </c>
      <c r="I1098" s="105">
        <f>ROUND(K1098*1000,2)</f>
        <v>6126950</v>
      </c>
      <c r="J1098" s="16">
        <f>H1098-I1098</f>
        <v>0</v>
      </c>
      <c r="K1098" s="41">
        <v>6126.9500000000007</v>
      </c>
      <c r="O1098" s="41">
        <v>6126.9500000000007</v>
      </c>
      <c r="P1098" s="41">
        <v>6126.9500000000007</v>
      </c>
      <c r="Q1098" s="41">
        <v>6126.9500000000007</v>
      </c>
      <c r="R1098" s="41">
        <f>H1098-O1098</f>
        <v>6120823.0499999998</v>
      </c>
      <c r="S1098" s="41" t="e">
        <f>#REF!-P1098</f>
        <v>#REF!</v>
      </c>
      <c r="T1098" s="41" t="e">
        <f>#REF!-Q1098</f>
        <v>#REF!</v>
      </c>
      <c r="U1098" s="18" t="str">
        <f t="shared" si="175"/>
        <v>77 1 00 10020120</v>
      </c>
    </row>
    <row r="1099" spans="1:21" s="45" customFormat="1" ht="15.6">
      <c r="A1099" s="44"/>
      <c r="B1099" s="137" t="s">
        <v>41</v>
      </c>
      <c r="C1099" s="134" t="s">
        <v>595</v>
      </c>
      <c r="D1099" s="135" t="s">
        <v>317</v>
      </c>
      <c r="E1099" s="135" t="s">
        <v>334</v>
      </c>
      <c r="F1099" s="165" t="s">
        <v>694</v>
      </c>
      <c r="G1099" s="135" t="s">
        <v>42</v>
      </c>
      <c r="H1099" s="136">
        <v>4705800</v>
      </c>
      <c r="I1099" s="106"/>
      <c r="J1099" s="25"/>
      <c r="K1099" s="42"/>
      <c r="O1099" s="42"/>
      <c r="P1099" s="42"/>
      <c r="Q1099" s="42"/>
      <c r="R1099" s="42"/>
      <c r="S1099" s="42"/>
      <c r="T1099" s="42"/>
      <c r="U1099" s="27"/>
    </row>
    <row r="1100" spans="1:21" s="45" customFormat="1" ht="39.6">
      <c r="A1100" s="44"/>
      <c r="B1100" s="137" t="s">
        <v>27</v>
      </c>
      <c r="C1100" s="134" t="s">
        <v>595</v>
      </c>
      <c r="D1100" s="135" t="s">
        <v>317</v>
      </c>
      <c r="E1100" s="135" t="s">
        <v>334</v>
      </c>
      <c r="F1100" s="165" t="s">
        <v>694</v>
      </c>
      <c r="G1100" s="135" t="s">
        <v>28</v>
      </c>
      <c r="H1100" s="136">
        <v>1421150</v>
      </c>
      <c r="I1100" s="106"/>
      <c r="J1100" s="25"/>
      <c r="K1100" s="42"/>
      <c r="O1100" s="42"/>
      <c r="P1100" s="42"/>
      <c r="Q1100" s="42"/>
      <c r="R1100" s="42"/>
      <c r="S1100" s="42"/>
      <c r="T1100" s="42"/>
      <c r="U1100" s="27"/>
    </row>
    <row r="1101" spans="1:21" s="4" customFormat="1" ht="52.8">
      <c r="A1101" s="1" t="s">
        <v>81</v>
      </c>
      <c r="B1101" s="164" t="s">
        <v>695</v>
      </c>
      <c r="C1101" s="134" t="s">
        <v>595</v>
      </c>
      <c r="D1101" s="135" t="s">
        <v>317</v>
      </c>
      <c r="E1101" s="135" t="s">
        <v>334</v>
      </c>
      <c r="F1101" s="165" t="s">
        <v>696</v>
      </c>
      <c r="G1101" s="135" t="s">
        <v>10</v>
      </c>
      <c r="H1101" s="163">
        <f t="shared" ref="H1101" si="186">H1102+H1106</f>
        <v>1396910</v>
      </c>
      <c r="I1101" s="113">
        <f>ROUND(K1101*1000,2)</f>
        <v>1396910</v>
      </c>
      <c r="J1101" s="16">
        <f>H1101-I1101</f>
        <v>0</v>
      </c>
      <c r="K1101" s="43">
        <v>1396.91</v>
      </c>
      <c r="O1101" s="43">
        <v>1396.91</v>
      </c>
      <c r="P1101" s="43">
        <v>1396.91</v>
      </c>
      <c r="Q1101" s="43">
        <v>1396.91</v>
      </c>
      <c r="R1101" s="43">
        <f>H1101-O1101</f>
        <v>1395513.09</v>
      </c>
      <c r="S1101" s="43" t="e">
        <f>#REF!-P1101</f>
        <v>#REF!</v>
      </c>
      <c r="T1101" s="43" t="e">
        <f>#REF!-Q1101</f>
        <v>#REF!</v>
      </c>
      <c r="U1101" s="18" t="str">
        <f t="shared" si="175"/>
        <v>77 1 00 76100000</v>
      </c>
    </row>
    <row r="1102" spans="1:21" s="4" customFormat="1" ht="26.4">
      <c r="A1102" s="1"/>
      <c r="B1102" s="137" t="s">
        <v>21</v>
      </c>
      <c r="C1102" s="134" t="s">
        <v>595</v>
      </c>
      <c r="D1102" s="135" t="s">
        <v>317</v>
      </c>
      <c r="E1102" s="135" t="s">
        <v>334</v>
      </c>
      <c r="F1102" s="165" t="s">
        <v>696</v>
      </c>
      <c r="G1102" s="135" t="s">
        <v>22</v>
      </c>
      <c r="H1102" s="136">
        <f>SUM(H1103:H1105)</f>
        <v>1193940</v>
      </c>
      <c r="I1102" s="105">
        <f>ROUND(K1102*1000,2)</f>
        <v>1193940</v>
      </c>
      <c r="J1102" s="16">
        <f>H1102-I1102</f>
        <v>0</v>
      </c>
      <c r="K1102" s="41">
        <v>1193.94</v>
      </c>
      <c r="O1102" s="41">
        <v>1193.94</v>
      </c>
      <c r="P1102" s="41">
        <v>1193.94</v>
      </c>
      <c r="Q1102" s="41">
        <v>1193.94</v>
      </c>
      <c r="R1102" s="41">
        <f>H1102-O1102</f>
        <v>1192746.06</v>
      </c>
      <c r="S1102" s="41" t="e">
        <f>#REF!-P1102</f>
        <v>#REF!</v>
      </c>
      <c r="T1102" s="41" t="e">
        <f>#REF!-Q1102</f>
        <v>#REF!</v>
      </c>
      <c r="U1102" s="18" t="str">
        <f t="shared" si="175"/>
        <v>77 1 00 76100120</v>
      </c>
    </row>
    <row r="1103" spans="1:21" s="45" customFormat="1" ht="15.6">
      <c r="A1103" s="44"/>
      <c r="B1103" s="137" t="s">
        <v>41</v>
      </c>
      <c r="C1103" s="134" t="s">
        <v>595</v>
      </c>
      <c r="D1103" s="135" t="s">
        <v>317</v>
      </c>
      <c r="E1103" s="135" t="s">
        <v>334</v>
      </c>
      <c r="F1103" s="165" t="s">
        <v>696</v>
      </c>
      <c r="G1103" s="135" t="s">
        <v>42</v>
      </c>
      <c r="H1103" s="136">
        <v>899600</v>
      </c>
      <c r="I1103" s="106"/>
      <c r="J1103" s="25"/>
      <c r="K1103" s="42"/>
      <c r="O1103" s="42"/>
      <c r="P1103" s="42"/>
      <c r="Q1103" s="42"/>
      <c r="R1103" s="42"/>
      <c r="S1103" s="42"/>
      <c r="T1103" s="42"/>
      <c r="U1103" s="27"/>
    </row>
    <row r="1104" spans="1:21" s="45" customFormat="1" ht="26.4">
      <c r="A1104" s="44"/>
      <c r="B1104" s="137" t="s">
        <v>23</v>
      </c>
      <c r="C1104" s="134" t="s">
        <v>595</v>
      </c>
      <c r="D1104" s="135" t="s">
        <v>317</v>
      </c>
      <c r="E1104" s="135" t="s">
        <v>334</v>
      </c>
      <c r="F1104" s="165" t="s">
        <v>696</v>
      </c>
      <c r="G1104" s="135" t="s">
        <v>24</v>
      </c>
      <c r="H1104" s="136">
        <v>38300</v>
      </c>
      <c r="I1104" s="106"/>
      <c r="J1104" s="25"/>
      <c r="K1104" s="42"/>
      <c r="O1104" s="42"/>
      <c r="P1104" s="42"/>
      <c r="Q1104" s="42"/>
      <c r="R1104" s="42"/>
      <c r="S1104" s="42"/>
      <c r="T1104" s="42"/>
      <c r="U1104" s="27"/>
    </row>
    <row r="1105" spans="1:21" s="45" customFormat="1" ht="39.6">
      <c r="A1105" s="44"/>
      <c r="B1105" s="137" t="s">
        <v>27</v>
      </c>
      <c r="C1105" s="134" t="s">
        <v>595</v>
      </c>
      <c r="D1105" s="135" t="s">
        <v>317</v>
      </c>
      <c r="E1105" s="135" t="s">
        <v>334</v>
      </c>
      <c r="F1105" s="165" t="s">
        <v>696</v>
      </c>
      <c r="G1105" s="135" t="s">
        <v>28</v>
      </c>
      <c r="H1105" s="136">
        <v>256040</v>
      </c>
      <c r="I1105" s="106"/>
      <c r="J1105" s="25"/>
      <c r="K1105" s="42"/>
      <c r="O1105" s="42"/>
      <c r="P1105" s="42"/>
      <c r="Q1105" s="42"/>
      <c r="R1105" s="42"/>
      <c r="S1105" s="42"/>
      <c r="T1105" s="42"/>
      <c r="U1105" s="27"/>
    </row>
    <row r="1106" spans="1:21" s="4" customFormat="1" ht="26.4">
      <c r="A1106" s="1"/>
      <c r="B1106" s="133" t="s">
        <v>29</v>
      </c>
      <c r="C1106" s="134" t="s">
        <v>595</v>
      </c>
      <c r="D1106" s="135" t="s">
        <v>317</v>
      </c>
      <c r="E1106" s="135" t="s">
        <v>334</v>
      </c>
      <c r="F1106" s="165" t="s">
        <v>696</v>
      </c>
      <c r="G1106" s="135" t="s">
        <v>30</v>
      </c>
      <c r="H1106" s="136">
        <f>H1107</f>
        <v>202970</v>
      </c>
      <c r="I1106" s="105">
        <f>ROUND(K1106*1000,2)</f>
        <v>202970</v>
      </c>
      <c r="J1106" s="16">
        <f>H1106-I1106</f>
        <v>0</v>
      </c>
      <c r="K1106" s="41">
        <v>202.97</v>
      </c>
      <c r="O1106" s="41">
        <v>202.97</v>
      </c>
      <c r="P1106" s="41">
        <v>202.97</v>
      </c>
      <c r="Q1106" s="41">
        <v>202.97</v>
      </c>
      <c r="R1106" s="41">
        <f>H1106-O1106</f>
        <v>202767.03</v>
      </c>
      <c r="S1106" s="41" t="e">
        <f>#REF!-P1106</f>
        <v>#REF!</v>
      </c>
      <c r="T1106" s="41" t="e">
        <f>#REF!-Q1106</f>
        <v>#REF!</v>
      </c>
      <c r="U1106" s="18" t="str">
        <f t="shared" si="175"/>
        <v>77 1 00 76100240</v>
      </c>
    </row>
    <row r="1107" spans="1:21" s="4" customFormat="1" ht="15.6">
      <c r="A1107" s="1"/>
      <c r="B1107" s="133" t="s">
        <v>31</v>
      </c>
      <c r="C1107" s="134" t="s">
        <v>595</v>
      </c>
      <c r="D1107" s="135" t="s">
        <v>317</v>
      </c>
      <c r="E1107" s="135" t="s">
        <v>334</v>
      </c>
      <c r="F1107" s="165" t="s">
        <v>696</v>
      </c>
      <c r="G1107" s="135" t="s">
        <v>32</v>
      </c>
      <c r="H1107" s="136">
        <v>202970</v>
      </c>
      <c r="I1107" s="105"/>
      <c r="J1107" s="16"/>
      <c r="K1107" s="41"/>
      <c r="O1107" s="41"/>
      <c r="P1107" s="41"/>
      <c r="Q1107" s="41"/>
      <c r="R1107" s="41"/>
      <c r="S1107" s="41"/>
      <c r="T1107" s="41"/>
      <c r="U1107" s="18"/>
    </row>
    <row r="1108" spans="1:21" s="4" customFormat="1" ht="39.6">
      <c r="A1108" s="1" t="s">
        <v>81</v>
      </c>
      <c r="B1108" s="164" t="s">
        <v>697</v>
      </c>
      <c r="C1108" s="134" t="s">
        <v>595</v>
      </c>
      <c r="D1108" s="135" t="s">
        <v>317</v>
      </c>
      <c r="E1108" s="135" t="s">
        <v>334</v>
      </c>
      <c r="F1108" s="165" t="s">
        <v>698</v>
      </c>
      <c r="G1108" s="135" t="s">
        <v>10</v>
      </c>
      <c r="H1108" s="163">
        <f>H1109+H1113+H1115</f>
        <v>53542540</v>
      </c>
      <c r="I1108" s="113">
        <f>ROUND(K1108*1000,2)</f>
        <v>53542540</v>
      </c>
      <c r="J1108" s="16">
        <f>H1108-I1108</f>
        <v>0</v>
      </c>
      <c r="K1108" s="43">
        <v>53542.54</v>
      </c>
      <c r="O1108" s="43">
        <v>53542.54</v>
      </c>
      <c r="P1108" s="43">
        <v>53773.21</v>
      </c>
      <c r="Q1108" s="43">
        <v>53811.270000000004</v>
      </c>
      <c r="R1108" s="43">
        <f>H1108-O1108</f>
        <v>53488997.460000001</v>
      </c>
      <c r="S1108" s="43" t="e">
        <f>#REF!-P1108</f>
        <v>#REF!</v>
      </c>
      <c r="T1108" s="43" t="e">
        <f>#REF!-Q1108</f>
        <v>#REF!</v>
      </c>
      <c r="U1108" s="18" t="str">
        <f t="shared" si="175"/>
        <v>77 1 00 76210000</v>
      </c>
    </row>
    <row r="1109" spans="1:21" s="4" customFormat="1" ht="26.4">
      <c r="A1109" s="1"/>
      <c r="B1109" s="137" t="s">
        <v>21</v>
      </c>
      <c r="C1109" s="134" t="s">
        <v>595</v>
      </c>
      <c r="D1109" s="135" t="s">
        <v>317</v>
      </c>
      <c r="E1109" s="135" t="s">
        <v>334</v>
      </c>
      <c r="F1109" s="165" t="s">
        <v>698</v>
      </c>
      <c r="G1109" s="135" t="s">
        <v>22</v>
      </c>
      <c r="H1109" s="136">
        <f>SUM(H1110:H1112)</f>
        <v>52040040</v>
      </c>
      <c r="I1109" s="105">
        <f>ROUND(K1109*1000,2)</f>
        <v>52040040</v>
      </c>
      <c r="J1109" s="16">
        <f>H1109-I1109</f>
        <v>0</v>
      </c>
      <c r="K1109" s="41">
        <v>52040.04</v>
      </c>
      <c r="O1109" s="41">
        <v>52040.04</v>
      </c>
      <c r="P1109" s="41">
        <v>52140.04</v>
      </c>
      <c r="Q1109" s="41">
        <v>52140.04</v>
      </c>
      <c r="R1109" s="41">
        <f>H1109-O1109</f>
        <v>51987999.960000001</v>
      </c>
      <c r="S1109" s="41" t="e">
        <f>#REF!-P1109</f>
        <v>#REF!</v>
      </c>
      <c r="T1109" s="41" t="e">
        <f>#REF!-Q1109</f>
        <v>#REF!</v>
      </c>
      <c r="U1109" s="18" t="str">
        <f t="shared" si="175"/>
        <v>77 1 00 76210120</v>
      </c>
    </row>
    <row r="1110" spans="1:21" s="45" customFormat="1" ht="15.6">
      <c r="A1110" s="44"/>
      <c r="B1110" s="137" t="s">
        <v>41</v>
      </c>
      <c r="C1110" s="134" t="s">
        <v>595</v>
      </c>
      <c r="D1110" s="135" t="s">
        <v>317</v>
      </c>
      <c r="E1110" s="135" t="s">
        <v>334</v>
      </c>
      <c r="F1110" s="165" t="s">
        <v>698</v>
      </c>
      <c r="G1110" s="135" t="s">
        <v>42</v>
      </c>
      <c r="H1110" s="136">
        <v>39035890</v>
      </c>
      <c r="I1110" s="106"/>
      <c r="J1110" s="25"/>
      <c r="K1110" s="42"/>
      <c r="O1110" s="42"/>
      <c r="P1110" s="42"/>
      <c r="Q1110" s="42"/>
      <c r="R1110" s="42"/>
      <c r="S1110" s="42"/>
      <c r="T1110" s="42"/>
      <c r="U1110" s="27"/>
    </row>
    <row r="1111" spans="1:21" s="45" customFormat="1" ht="26.4">
      <c r="A1111" s="44"/>
      <c r="B1111" s="137" t="s">
        <v>23</v>
      </c>
      <c r="C1111" s="134" t="s">
        <v>595</v>
      </c>
      <c r="D1111" s="135" t="s">
        <v>317</v>
      </c>
      <c r="E1111" s="135" t="s">
        <v>334</v>
      </c>
      <c r="F1111" s="165" t="s">
        <v>698</v>
      </c>
      <c r="G1111" s="135" t="s">
        <v>24</v>
      </c>
      <c r="H1111" s="136">
        <v>1404150</v>
      </c>
      <c r="I1111" s="106"/>
      <c r="J1111" s="25"/>
      <c r="K1111" s="42"/>
      <c r="O1111" s="42"/>
      <c r="P1111" s="42"/>
      <c r="Q1111" s="42"/>
      <c r="R1111" s="42"/>
      <c r="S1111" s="42"/>
      <c r="T1111" s="42"/>
      <c r="U1111" s="27"/>
    </row>
    <row r="1112" spans="1:21" s="45" customFormat="1" ht="39.6">
      <c r="A1112" s="44"/>
      <c r="B1112" s="137" t="s">
        <v>27</v>
      </c>
      <c r="C1112" s="134" t="s">
        <v>595</v>
      </c>
      <c r="D1112" s="135" t="s">
        <v>317</v>
      </c>
      <c r="E1112" s="135" t="s">
        <v>334</v>
      </c>
      <c r="F1112" s="165" t="s">
        <v>698</v>
      </c>
      <c r="G1112" s="135" t="s">
        <v>28</v>
      </c>
      <c r="H1112" s="136">
        <v>11600000</v>
      </c>
      <c r="I1112" s="106"/>
      <c r="J1112" s="25"/>
      <c r="K1112" s="42"/>
      <c r="O1112" s="42"/>
      <c r="P1112" s="42"/>
      <c r="Q1112" s="42"/>
      <c r="R1112" s="42"/>
      <c r="S1112" s="42"/>
      <c r="T1112" s="42"/>
      <c r="U1112" s="27"/>
    </row>
    <row r="1113" spans="1:21" s="4" customFormat="1" ht="26.4">
      <c r="A1113" s="1"/>
      <c r="B1113" s="133" t="s">
        <v>29</v>
      </c>
      <c r="C1113" s="134" t="s">
        <v>595</v>
      </c>
      <c r="D1113" s="135" t="s">
        <v>317</v>
      </c>
      <c r="E1113" s="135" t="s">
        <v>334</v>
      </c>
      <c r="F1113" s="165" t="s">
        <v>698</v>
      </c>
      <c r="G1113" s="135" t="s">
        <v>30</v>
      </c>
      <c r="H1113" s="136">
        <f>H1114</f>
        <v>1400000</v>
      </c>
      <c r="I1113" s="105">
        <f>ROUND(K1113*1000,2)</f>
        <v>1400000</v>
      </c>
      <c r="J1113" s="16">
        <f>H1113-I1113</f>
        <v>0</v>
      </c>
      <c r="K1113" s="41">
        <v>1400</v>
      </c>
      <c r="O1113" s="41">
        <v>1400</v>
      </c>
      <c r="P1113" s="41">
        <v>1530.67</v>
      </c>
      <c r="Q1113" s="41">
        <v>1568.73</v>
      </c>
      <c r="R1113" s="41">
        <f>H1113-O1113</f>
        <v>1398600</v>
      </c>
      <c r="S1113" s="41" t="e">
        <f>#REF!-P1113</f>
        <v>#REF!</v>
      </c>
      <c r="T1113" s="41" t="e">
        <f>#REF!-Q1113</f>
        <v>#REF!</v>
      </c>
      <c r="U1113" s="18" t="str">
        <f t="shared" ref="U1113:U1184" si="187">CONCATENATE(F1113,G1113)</f>
        <v>77 1 00 76210240</v>
      </c>
    </row>
    <row r="1114" spans="1:21" s="4" customFormat="1" ht="15.6">
      <c r="A1114" s="1"/>
      <c r="B1114" s="133" t="s">
        <v>31</v>
      </c>
      <c r="C1114" s="134" t="s">
        <v>595</v>
      </c>
      <c r="D1114" s="135" t="s">
        <v>317</v>
      </c>
      <c r="E1114" s="135" t="s">
        <v>334</v>
      </c>
      <c r="F1114" s="165" t="s">
        <v>698</v>
      </c>
      <c r="G1114" s="135" t="s">
        <v>32</v>
      </c>
      <c r="H1114" s="136">
        <v>1400000</v>
      </c>
      <c r="I1114" s="105"/>
      <c r="J1114" s="16"/>
      <c r="K1114" s="41"/>
      <c r="O1114" s="41"/>
      <c r="P1114" s="41"/>
      <c r="Q1114" s="41"/>
      <c r="R1114" s="41"/>
      <c r="S1114" s="41"/>
      <c r="T1114" s="41"/>
      <c r="U1114" s="18"/>
    </row>
    <row r="1115" spans="1:21" s="4" customFormat="1" ht="15.6">
      <c r="A1115" s="1"/>
      <c r="B1115" s="133" t="s">
        <v>33</v>
      </c>
      <c r="C1115" s="134" t="s">
        <v>595</v>
      </c>
      <c r="D1115" s="135" t="s">
        <v>317</v>
      </c>
      <c r="E1115" s="135" t="s">
        <v>334</v>
      </c>
      <c r="F1115" s="165" t="s">
        <v>698</v>
      </c>
      <c r="G1115" s="135" t="s">
        <v>34</v>
      </c>
      <c r="H1115" s="136">
        <f>SUM(H1116:H1117)</f>
        <v>102500</v>
      </c>
      <c r="I1115" s="105">
        <f>ROUND(K1115*1000,2)</f>
        <v>102500</v>
      </c>
      <c r="J1115" s="16">
        <f>H1115-I1115</f>
        <v>0</v>
      </c>
      <c r="K1115" s="41">
        <v>102.5</v>
      </c>
      <c r="O1115" s="41">
        <v>102.5</v>
      </c>
      <c r="P1115" s="41">
        <v>102.5</v>
      </c>
      <c r="Q1115" s="41">
        <v>102.5</v>
      </c>
      <c r="R1115" s="41">
        <f>H1115-O1115</f>
        <v>102397.5</v>
      </c>
      <c r="S1115" s="41" t="e">
        <f>#REF!-P1115</f>
        <v>#REF!</v>
      </c>
      <c r="T1115" s="41" t="e">
        <f>#REF!-Q1115</f>
        <v>#REF!</v>
      </c>
      <c r="U1115" s="18" t="str">
        <f t="shared" si="187"/>
        <v>77 1 00 76210850</v>
      </c>
    </row>
    <row r="1116" spans="1:21" s="45" customFormat="1" ht="15.6">
      <c r="A1116" s="44"/>
      <c r="B1116" s="137" t="s">
        <v>35</v>
      </c>
      <c r="C1116" s="134" t="s">
        <v>595</v>
      </c>
      <c r="D1116" s="135" t="s">
        <v>317</v>
      </c>
      <c r="E1116" s="135" t="s">
        <v>334</v>
      </c>
      <c r="F1116" s="165" t="s">
        <v>698</v>
      </c>
      <c r="G1116" s="135" t="s">
        <v>36</v>
      </c>
      <c r="H1116" s="136">
        <v>100000</v>
      </c>
      <c r="I1116" s="106"/>
      <c r="J1116" s="25"/>
      <c r="K1116" s="42"/>
      <c r="O1116" s="42"/>
      <c r="P1116" s="42"/>
      <c r="Q1116" s="42"/>
      <c r="R1116" s="42"/>
      <c r="S1116" s="42"/>
      <c r="T1116" s="42"/>
      <c r="U1116" s="27"/>
    </row>
    <row r="1117" spans="1:21" s="45" customFormat="1" ht="15.6">
      <c r="A1117" s="44"/>
      <c r="B1117" s="137" t="s">
        <v>37</v>
      </c>
      <c r="C1117" s="134" t="s">
        <v>595</v>
      </c>
      <c r="D1117" s="135" t="s">
        <v>317</v>
      </c>
      <c r="E1117" s="135" t="s">
        <v>334</v>
      </c>
      <c r="F1117" s="165" t="s">
        <v>698</v>
      </c>
      <c r="G1117" s="135" t="s">
        <v>38</v>
      </c>
      <c r="H1117" s="136">
        <v>2500</v>
      </c>
      <c r="I1117" s="106"/>
      <c r="J1117" s="25"/>
      <c r="K1117" s="42"/>
      <c r="O1117" s="42"/>
      <c r="P1117" s="42"/>
      <c r="Q1117" s="42"/>
      <c r="R1117" s="42"/>
      <c r="S1117" s="42"/>
      <c r="T1117" s="42"/>
      <c r="U1117" s="27"/>
    </row>
    <row r="1118" spans="1:21" s="4" customFormat="1" ht="15.6">
      <c r="A1118" s="1"/>
      <c r="B1118" s="133"/>
      <c r="C1118" s="134"/>
      <c r="D1118" s="135"/>
      <c r="E1118" s="135"/>
      <c r="F1118" s="165"/>
      <c r="G1118" s="135"/>
      <c r="H1118" s="160"/>
      <c r="I1118" s="112">
        <f t="shared" ref="I1118:I1126" si="188">ROUND(K1118*1000,2)</f>
        <v>0</v>
      </c>
      <c r="J1118" s="16">
        <f t="shared" ref="J1118:J1126" si="189">H1118-I1118</f>
        <v>0</v>
      </c>
      <c r="K1118" s="41"/>
      <c r="O1118" s="41"/>
      <c r="P1118" s="41"/>
      <c r="Q1118" s="41"/>
      <c r="R1118" s="41">
        <f t="shared" ref="R1118:R1126" si="190">H1118-O1118</f>
        <v>0</v>
      </c>
      <c r="S1118" s="41" t="e">
        <f>#REF!-P1118</f>
        <v>#REF!</v>
      </c>
      <c r="T1118" s="41" t="e">
        <f>#REF!-Q1118</f>
        <v>#REF!</v>
      </c>
      <c r="U1118" s="18" t="str">
        <f t="shared" si="187"/>
        <v/>
      </c>
    </row>
    <row r="1119" spans="1:21" s="17" customFormat="1" ht="26.4">
      <c r="A1119" s="15"/>
      <c r="B1119" s="123" t="s">
        <v>699</v>
      </c>
      <c r="C1119" s="124" t="s">
        <v>406</v>
      </c>
      <c r="D1119" s="125" t="s">
        <v>8</v>
      </c>
      <c r="E1119" s="125" t="s">
        <v>8</v>
      </c>
      <c r="F1119" s="125" t="s">
        <v>9</v>
      </c>
      <c r="G1119" s="125" t="s">
        <v>10</v>
      </c>
      <c r="H1119" s="78">
        <f>H1120+H1134</f>
        <v>189408940</v>
      </c>
      <c r="I1119" s="107">
        <f t="shared" si="188"/>
        <v>189408940</v>
      </c>
      <c r="J1119" s="16">
        <f t="shared" si="189"/>
        <v>0</v>
      </c>
      <c r="K1119" s="28">
        <v>189408.93999999997</v>
      </c>
      <c r="O1119" s="28">
        <v>189408.93999999997</v>
      </c>
      <c r="P1119" s="28">
        <v>186094.75999999998</v>
      </c>
      <c r="Q1119" s="28">
        <v>186094.75999999998</v>
      </c>
      <c r="R1119" s="28">
        <f t="shared" si="190"/>
        <v>189219531.06</v>
      </c>
      <c r="S1119" s="28" t="e">
        <f>#REF!-P1119</f>
        <v>#REF!</v>
      </c>
      <c r="T1119" s="28" t="e">
        <f>#REF!-Q1119</f>
        <v>#REF!</v>
      </c>
      <c r="U1119" s="18" t="str">
        <f t="shared" si="187"/>
        <v>00 0 00 00000000</v>
      </c>
    </row>
    <row r="1120" spans="1:21" s="17" customFormat="1" ht="15.6">
      <c r="A1120" s="15"/>
      <c r="B1120" s="126" t="s">
        <v>228</v>
      </c>
      <c r="C1120" s="127" t="s">
        <v>406</v>
      </c>
      <c r="D1120" s="128" t="s">
        <v>229</v>
      </c>
      <c r="E1120" s="128" t="s">
        <v>8</v>
      </c>
      <c r="F1120" s="128" t="s">
        <v>9</v>
      </c>
      <c r="G1120" s="128" t="s">
        <v>10</v>
      </c>
      <c r="H1120" s="77">
        <f>H1121</f>
        <v>153120250</v>
      </c>
      <c r="I1120" s="79">
        <f t="shared" si="188"/>
        <v>153120250</v>
      </c>
      <c r="J1120" s="16">
        <f t="shared" si="189"/>
        <v>0</v>
      </c>
      <c r="K1120" s="19">
        <v>153120.24999999997</v>
      </c>
      <c r="O1120" s="19">
        <v>153120.24999999997</v>
      </c>
      <c r="P1120" s="19">
        <v>151306.06999999998</v>
      </c>
      <c r="Q1120" s="19">
        <v>151306.06999999998</v>
      </c>
      <c r="R1120" s="19">
        <f t="shared" si="190"/>
        <v>152967129.75</v>
      </c>
      <c r="S1120" s="19" t="e">
        <f>#REF!-P1120</f>
        <v>#REF!</v>
      </c>
      <c r="T1120" s="19" t="e">
        <f>#REF!-Q1120</f>
        <v>#REF!</v>
      </c>
      <c r="U1120" s="18" t="str">
        <f t="shared" si="187"/>
        <v>00 0 00 00000000</v>
      </c>
    </row>
    <row r="1121" spans="1:21" s="17" customFormat="1" ht="15.6">
      <c r="A1121" s="15"/>
      <c r="B1121" s="129" t="s">
        <v>458</v>
      </c>
      <c r="C1121" s="130" t="s">
        <v>406</v>
      </c>
      <c r="D1121" s="131" t="s">
        <v>229</v>
      </c>
      <c r="E1121" s="131" t="s">
        <v>14</v>
      </c>
      <c r="F1121" s="131" t="s">
        <v>9</v>
      </c>
      <c r="G1121" s="131" t="s">
        <v>10</v>
      </c>
      <c r="H1121" s="132">
        <f>H1122+H1128</f>
        <v>153120250</v>
      </c>
      <c r="I1121" s="104">
        <f t="shared" si="188"/>
        <v>153120250</v>
      </c>
      <c r="J1121" s="16">
        <f t="shared" si="189"/>
        <v>0</v>
      </c>
      <c r="K1121" s="20">
        <v>153120.24999999997</v>
      </c>
      <c r="O1121" s="20">
        <v>153120.24999999997</v>
      </c>
      <c r="P1121" s="20">
        <v>151306.06999999998</v>
      </c>
      <c r="Q1121" s="20">
        <v>151306.06999999998</v>
      </c>
      <c r="R1121" s="20">
        <f t="shared" si="190"/>
        <v>152967129.75</v>
      </c>
      <c r="S1121" s="20" t="e">
        <f>#REF!-P1121</f>
        <v>#REF!</v>
      </c>
      <c r="T1121" s="20" t="e">
        <f>#REF!-Q1121</f>
        <v>#REF!</v>
      </c>
      <c r="U1121" s="18" t="str">
        <f t="shared" si="187"/>
        <v>00 0 00 00000000</v>
      </c>
    </row>
    <row r="1122" spans="1:21" s="17" customFormat="1" ht="26.4">
      <c r="A1122" s="15"/>
      <c r="B1122" s="133" t="s">
        <v>700</v>
      </c>
      <c r="C1122" s="134" t="s">
        <v>406</v>
      </c>
      <c r="D1122" s="135" t="s">
        <v>229</v>
      </c>
      <c r="E1122" s="135" t="s">
        <v>14</v>
      </c>
      <c r="F1122" s="135" t="s">
        <v>701</v>
      </c>
      <c r="G1122" s="135" t="s">
        <v>10</v>
      </c>
      <c r="H1122" s="136">
        <f t="shared" ref="H1122:H1125" si="191">H1123</f>
        <v>152886700</v>
      </c>
      <c r="I1122" s="105">
        <f t="shared" si="188"/>
        <v>152886700</v>
      </c>
      <c r="J1122" s="16">
        <f t="shared" si="189"/>
        <v>0</v>
      </c>
      <c r="K1122" s="22">
        <v>152886.69999999998</v>
      </c>
      <c r="O1122" s="22">
        <v>152886.69999999998</v>
      </c>
      <c r="P1122" s="22">
        <v>151072.51999999999</v>
      </c>
      <c r="Q1122" s="22">
        <v>151072.51999999999</v>
      </c>
      <c r="R1122" s="22">
        <f t="shared" si="190"/>
        <v>152733813.30000001</v>
      </c>
      <c r="S1122" s="22" t="e">
        <f>#REF!-P1122</f>
        <v>#REF!</v>
      </c>
      <c r="T1122" s="22" t="e">
        <f>#REF!-Q1122</f>
        <v>#REF!</v>
      </c>
      <c r="U1122" s="18" t="str">
        <f t="shared" si="187"/>
        <v>08 0 00 00000000</v>
      </c>
    </row>
    <row r="1123" spans="1:21" s="17" customFormat="1" ht="39.6">
      <c r="A1123" s="15"/>
      <c r="B1123" s="133" t="s">
        <v>702</v>
      </c>
      <c r="C1123" s="134" t="s">
        <v>406</v>
      </c>
      <c r="D1123" s="135" t="s">
        <v>229</v>
      </c>
      <c r="E1123" s="135" t="s">
        <v>14</v>
      </c>
      <c r="F1123" s="135" t="s">
        <v>703</v>
      </c>
      <c r="G1123" s="135" t="s">
        <v>10</v>
      </c>
      <c r="H1123" s="136">
        <f t="shared" si="191"/>
        <v>152886700</v>
      </c>
      <c r="I1123" s="105">
        <f t="shared" si="188"/>
        <v>152886700</v>
      </c>
      <c r="J1123" s="16">
        <f t="shared" si="189"/>
        <v>0</v>
      </c>
      <c r="K1123" s="22">
        <v>152886.69999999998</v>
      </c>
      <c r="O1123" s="22">
        <v>152886.69999999998</v>
      </c>
      <c r="P1123" s="22">
        <v>151072.51999999999</v>
      </c>
      <c r="Q1123" s="22">
        <v>151072.51999999999</v>
      </c>
      <c r="R1123" s="22">
        <f t="shared" si="190"/>
        <v>152733813.30000001</v>
      </c>
      <c r="S1123" s="22" t="e">
        <f>#REF!-P1123</f>
        <v>#REF!</v>
      </c>
      <c r="T1123" s="22" t="e">
        <f>#REF!-Q1123</f>
        <v>#REF!</v>
      </c>
      <c r="U1123" s="18" t="str">
        <f t="shared" si="187"/>
        <v>08 1 00 00000000</v>
      </c>
    </row>
    <row r="1124" spans="1:21" s="17" customFormat="1" ht="52.8">
      <c r="A1124" s="15"/>
      <c r="B1124" s="133" t="s">
        <v>704</v>
      </c>
      <c r="C1124" s="134" t="s">
        <v>406</v>
      </c>
      <c r="D1124" s="135" t="s">
        <v>229</v>
      </c>
      <c r="E1124" s="135" t="s">
        <v>14</v>
      </c>
      <c r="F1124" s="135" t="s">
        <v>705</v>
      </c>
      <c r="G1124" s="135" t="s">
        <v>10</v>
      </c>
      <c r="H1124" s="136">
        <f>H1125</f>
        <v>152886700</v>
      </c>
      <c r="I1124" s="105">
        <f t="shared" si="188"/>
        <v>152886700</v>
      </c>
      <c r="J1124" s="16">
        <f t="shared" si="189"/>
        <v>0</v>
      </c>
      <c r="K1124" s="22">
        <v>152886.69999999998</v>
      </c>
      <c r="O1124" s="22">
        <v>152886.69999999998</v>
      </c>
      <c r="P1124" s="22">
        <v>151072.51999999999</v>
      </c>
      <c r="Q1124" s="22">
        <v>151072.51999999999</v>
      </c>
      <c r="R1124" s="22">
        <f t="shared" si="190"/>
        <v>152733813.30000001</v>
      </c>
      <c r="S1124" s="22" t="e">
        <f>#REF!-P1124</f>
        <v>#REF!</v>
      </c>
      <c r="T1124" s="22" t="e">
        <f>#REF!-Q1124</f>
        <v>#REF!</v>
      </c>
      <c r="U1124" s="18" t="str">
        <f t="shared" si="187"/>
        <v>08 1 01 00000000</v>
      </c>
    </row>
    <row r="1125" spans="1:21" s="17" customFormat="1" ht="26.4">
      <c r="A1125" s="15"/>
      <c r="B1125" s="137" t="s">
        <v>137</v>
      </c>
      <c r="C1125" s="134" t="s">
        <v>406</v>
      </c>
      <c r="D1125" s="135" t="s">
        <v>229</v>
      </c>
      <c r="E1125" s="135" t="s">
        <v>14</v>
      </c>
      <c r="F1125" s="135" t="s">
        <v>706</v>
      </c>
      <c r="G1125" s="135" t="s">
        <v>10</v>
      </c>
      <c r="H1125" s="136">
        <f t="shared" si="191"/>
        <v>152886700</v>
      </c>
      <c r="I1125" s="105">
        <f t="shared" si="188"/>
        <v>152886700</v>
      </c>
      <c r="J1125" s="16">
        <f t="shared" si="189"/>
        <v>0</v>
      </c>
      <c r="K1125" s="22">
        <v>152886.69999999998</v>
      </c>
      <c r="O1125" s="22">
        <v>152886.69999999998</v>
      </c>
      <c r="P1125" s="22">
        <v>151072.51999999999</v>
      </c>
      <c r="Q1125" s="22">
        <v>151072.51999999999</v>
      </c>
      <c r="R1125" s="22">
        <f t="shared" si="190"/>
        <v>152733813.30000001</v>
      </c>
      <c r="S1125" s="22" t="e">
        <f>#REF!-P1125</f>
        <v>#REF!</v>
      </c>
      <c r="T1125" s="22" t="e">
        <f>#REF!-Q1125</f>
        <v>#REF!</v>
      </c>
      <c r="U1125" s="18" t="str">
        <f t="shared" si="187"/>
        <v>08 1 01 11010000</v>
      </c>
    </row>
    <row r="1126" spans="1:21" s="17" customFormat="1" ht="15.6">
      <c r="A1126" s="15"/>
      <c r="B1126" s="143" t="s">
        <v>403</v>
      </c>
      <c r="C1126" s="134" t="s">
        <v>406</v>
      </c>
      <c r="D1126" s="135" t="s">
        <v>229</v>
      </c>
      <c r="E1126" s="135" t="s">
        <v>14</v>
      </c>
      <c r="F1126" s="135" t="s">
        <v>706</v>
      </c>
      <c r="G1126" s="135" t="s">
        <v>404</v>
      </c>
      <c r="H1126" s="136">
        <f>H1127</f>
        <v>152886700</v>
      </c>
      <c r="I1126" s="105">
        <f t="shared" si="188"/>
        <v>152886700</v>
      </c>
      <c r="J1126" s="16">
        <f t="shared" si="189"/>
        <v>0</v>
      </c>
      <c r="K1126" s="22">
        <v>152886.69999999998</v>
      </c>
      <c r="O1126" s="22">
        <v>152886.69999999998</v>
      </c>
      <c r="P1126" s="22">
        <v>151072.51999999999</v>
      </c>
      <c r="Q1126" s="22">
        <v>151072.51999999999</v>
      </c>
      <c r="R1126" s="22">
        <f t="shared" si="190"/>
        <v>152733813.30000001</v>
      </c>
      <c r="S1126" s="22" t="e">
        <f>#REF!-P1126</f>
        <v>#REF!</v>
      </c>
      <c r="T1126" s="22" t="e">
        <f>#REF!-Q1126</f>
        <v>#REF!</v>
      </c>
      <c r="U1126" s="18" t="str">
        <f t="shared" si="187"/>
        <v>08 1 01 11010610</v>
      </c>
    </row>
    <row r="1127" spans="1:21" s="26" customFormat="1" ht="52.8">
      <c r="A1127" s="23"/>
      <c r="B1127" s="137" t="s">
        <v>405</v>
      </c>
      <c r="C1127" s="134" t="s">
        <v>406</v>
      </c>
      <c r="D1127" s="135" t="s">
        <v>229</v>
      </c>
      <c r="E1127" s="135" t="s">
        <v>14</v>
      </c>
      <c r="F1127" s="135" t="s">
        <v>706</v>
      </c>
      <c r="G1127" s="135" t="s">
        <v>406</v>
      </c>
      <c r="H1127" s="136">
        <v>152886700</v>
      </c>
      <c r="I1127" s="106"/>
      <c r="J1127" s="25"/>
      <c r="K1127" s="24"/>
      <c r="O1127" s="24"/>
      <c r="P1127" s="24"/>
      <c r="Q1127" s="24"/>
      <c r="R1127" s="24"/>
      <c r="S1127" s="24"/>
      <c r="T1127" s="24"/>
      <c r="U1127" s="27"/>
    </row>
    <row r="1128" spans="1:21" s="17" customFormat="1" ht="66">
      <c r="A1128" s="15"/>
      <c r="B1128" s="133" t="s">
        <v>420</v>
      </c>
      <c r="C1128" s="134" t="s">
        <v>406</v>
      </c>
      <c r="D1128" s="135" t="s">
        <v>229</v>
      </c>
      <c r="E1128" s="135" t="s">
        <v>14</v>
      </c>
      <c r="F1128" s="135" t="s">
        <v>421</v>
      </c>
      <c r="G1128" s="135" t="s">
        <v>10</v>
      </c>
      <c r="H1128" s="136">
        <f t="shared" ref="H1128:H1131" si="192">H1129</f>
        <v>233550</v>
      </c>
      <c r="I1128" s="105">
        <f>ROUND(K1128*1000,2)</f>
        <v>233550</v>
      </c>
      <c r="J1128" s="16">
        <f>H1128-I1128</f>
        <v>0</v>
      </c>
      <c r="K1128" s="22">
        <v>233.55</v>
      </c>
      <c r="O1128" s="22">
        <v>233.55</v>
      </c>
      <c r="P1128" s="22">
        <v>233.55</v>
      </c>
      <c r="Q1128" s="22">
        <v>233.55</v>
      </c>
      <c r="R1128" s="22">
        <f>H1128-O1128</f>
        <v>233316.45</v>
      </c>
      <c r="S1128" s="22" t="e">
        <f>#REF!-P1128</f>
        <v>#REF!</v>
      </c>
      <c r="T1128" s="22" t="e">
        <f>#REF!-Q1128</f>
        <v>#REF!</v>
      </c>
      <c r="U1128" s="18" t="str">
        <f t="shared" si="187"/>
        <v>16 0 00 00000000</v>
      </c>
    </row>
    <row r="1129" spans="1:21" s="17" customFormat="1" ht="26.4">
      <c r="A1129" s="15"/>
      <c r="B1129" s="133" t="s">
        <v>422</v>
      </c>
      <c r="C1129" s="134" t="s">
        <v>406</v>
      </c>
      <c r="D1129" s="135" t="s">
        <v>229</v>
      </c>
      <c r="E1129" s="135" t="s">
        <v>14</v>
      </c>
      <c r="F1129" s="135" t="s">
        <v>423</v>
      </c>
      <c r="G1129" s="135" t="s">
        <v>10</v>
      </c>
      <c r="H1129" s="136">
        <f t="shared" si="192"/>
        <v>233550</v>
      </c>
      <c r="I1129" s="105">
        <f>ROUND(K1129*1000,2)</f>
        <v>233550</v>
      </c>
      <c r="J1129" s="16">
        <f>H1129-I1129</f>
        <v>0</v>
      </c>
      <c r="K1129" s="22">
        <v>233.55</v>
      </c>
      <c r="O1129" s="22">
        <v>233.55</v>
      </c>
      <c r="P1129" s="22">
        <v>233.55</v>
      </c>
      <c r="Q1129" s="22">
        <v>233.55</v>
      </c>
      <c r="R1129" s="22">
        <f>H1129-O1129</f>
        <v>233316.45</v>
      </c>
      <c r="S1129" s="22" t="e">
        <f>#REF!-P1129</f>
        <v>#REF!</v>
      </c>
      <c r="T1129" s="22" t="e">
        <f>#REF!-Q1129</f>
        <v>#REF!</v>
      </c>
      <c r="U1129" s="18" t="str">
        <f t="shared" si="187"/>
        <v>16 2 00 00000000</v>
      </c>
    </row>
    <row r="1130" spans="1:21" s="17" customFormat="1" ht="39.6">
      <c r="A1130" s="15"/>
      <c r="B1130" s="133" t="s">
        <v>424</v>
      </c>
      <c r="C1130" s="134" t="s">
        <v>406</v>
      </c>
      <c r="D1130" s="135" t="s">
        <v>229</v>
      </c>
      <c r="E1130" s="135" t="s">
        <v>14</v>
      </c>
      <c r="F1130" s="135" t="s">
        <v>425</v>
      </c>
      <c r="G1130" s="135" t="s">
        <v>10</v>
      </c>
      <c r="H1130" s="136">
        <f t="shared" si="192"/>
        <v>233550</v>
      </c>
      <c r="I1130" s="105">
        <f>ROUND(K1130*1000,2)</f>
        <v>233550</v>
      </c>
      <c r="J1130" s="16">
        <f>H1130-I1130</f>
        <v>0</v>
      </c>
      <c r="K1130" s="22">
        <v>233.55</v>
      </c>
      <c r="O1130" s="22">
        <v>233.55</v>
      </c>
      <c r="P1130" s="22">
        <v>233.55</v>
      </c>
      <c r="Q1130" s="22">
        <v>233.55</v>
      </c>
      <c r="R1130" s="22">
        <f>H1130-O1130</f>
        <v>233316.45</v>
      </c>
      <c r="S1130" s="22" t="e">
        <f>#REF!-P1130</f>
        <v>#REF!</v>
      </c>
      <c r="T1130" s="22" t="e">
        <f>#REF!-Q1130</f>
        <v>#REF!</v>
      </c>
      <c r="U1130" s="18" t="str">
        <f t="shared" si="187"/>
        <v>16 2 02 00000000</v>
      </c>
    </row>
    <row r="1131" spans="1:21" s="17" customFormat="1" ht="39.6">
      <c r="A1131" s="15"/>
      <c r="B1131" s="133" t="s">
        <v>426</v>
      </c>
      <c r="C1131" s="134" t="s">
        <v>406</v>
      </c>
      <c r="D1131" s="135" t="s">
        <v>229</v>
      </c>
      <c r="E1131" s="135" t="s">
        <v>14</v>
      </c>
      <c r="F1131" s="135" t="s">
        <v>427</v>
      </c>
      <c r="G1131" s="135" t="s">
        <v>10</v>
      </c>
      <c r="H1131" s="136">
        <f t="shared" si="192"/>
        <v>233550</v>
      </c>
      <c r="I1131" s="105">
        <f>ROUND(K1131*1000,2)</f>
        <v>233550</v>
      </c>
      <c r="J1131" s="16">
        <f>H1131-I1131</f>
        <v>0</v>
      </c>
      <c r="K1131" s="22">
        <v>233.55</v>
      </c>
      <c r="O1131" s="22">
        <v>233.55</v>
      </c>
      <c r="P1131" s="22">
        <v>233.55</v>
      </c>
      <c r="Q1131" s="22">
        <v>233.55</v>
      </c>
      <c r="R1131" s="22">
        <f>H1131-O1131</f>
        <v>233316.45</v>
      </c>
      <c r="S1131" s="22" t="e">
        <f>#REF!-P1131</f>
        <v>#REF!</v>
      </c>
      <c r="T1131" s="22" t="e">
        <f>#REF!-Q1131</f>
        <v>#REF!</v>
      </c>
      <c r="U1131" s="18" t="str">
        <f t="shared" si="187"/>
        <v>16 2 02 20550000</v>
      </c>
    </row>
    <row r="1132" spans="1:21" s="17" customFormat="1" ht="15.6">
      <c r="A1132" s="15"/>
      <c r="B1132" s="143" t="s">
        <v>403</v>
      </c>
      <c r="C1132" s="134" t="s">
        <v>406</v>
      </c>
      <c r="D1132" s="135" t="s">
        <v>229</v>
      </c>
      <c r="E1132" s="135" t="s">
        <v>14</v>
      </c>
      <c r="F1132" s="135" t="s">
        <v>427</v>
      </c>
      <c r="G1132" s="135" t="s">
        <v>404</v>
      </c>
      <c r="H1132" s="136">
        <f>H1133</f>
        <v>233550</v>
      </c>
      <c r="I1132" s="105">
        <f>ROUND(K1132*1000,2)</f>
        <v>233550</v>
      </c>
      <c r="J1132" s="16">
        <f>H1132-I1132</f>
        <v>0</v>
      </c>
      <c r="K1132" s="22">
        <v>233.55</v>
      </c>
      <c r="O1132" s="22">
        <v>233.55</v>
      </c>
      <c r="P1132" s="22">
        <v>233.55</v>
      </c>
      <c r="Q1132" s="22">
        <v>233.55</v>
      </c>
      <c r="R1132" s="22">
        <f>H1132-O1132</f>
        <v>233316.45</v>
      </c>
      <c r="S1132" s="22" t="e">
        <f>#REF!-P1132</f>
        <v>#REF!</v>
      </c>
      <c r="T1132" s="22" t="e">
        <f>#REF!-Q1132</f>
        <v>#REF!</v>
      </c>
      <c r="U1132" s="18" t="str">
        <f t="shared" si="187"/>
        <v>16 2 02 20550610</v>
      </c>
    </row>
    <row r="1133" spans="1:21" s="17" customFormat="1" ht="15.6">
      <c r="A1133" s="15"/>
      <c r="B1133" s="137" t="s">
        <v>407</v>
      </c>
      <c r="C1133" s="134" t="s">
        <v>406</v>
      </c>
      <c r="D1133" s="135" t="s">
        <v>229</v>
      </c>
      <c r="E1133" s="135" t="s">
        <v>14</v>
      </c>
      <c r="F1133" s="135" t="s">
        <v>427</v>
      </c>
      <c r="G1133" s="135" t="s">
        <v>408</v>
      </c>
      <c r="H1133" s="136">
        <v>233550</v>
      </c>
      <c r="I1133" s="105"/>
      <c r="J1133" s="16"/>
      <c r="K1133" s="22"/>
      <c r="O1133" s="22"/>
      <c r="P1133" s="22"/>
      <c r="Q1133" s="22"/>
      <c r="R1133" s="22"/>
      <c r="S1133" s="22"/>
      <c r="T1133" s="22"/>
      <c r="U1133" s="18"/>
    </row>
    <row r="1134" spans="1:21" s="17" customFormat="1" ht="15.6">
      <c r="A1134" s="15"/>
      <c r="B1134" s="126" t="s">
        <v>707</v>
      </c>
      <c r="C1134" s="127" t="s">
        <v>406</v>
      </c>
      <c r="D1134" s="128" t="s">
        <v>342</v>
      </c>
      <c r="E1134" s="128" t="s">
        <v>8</v>
      </c>
      <c r="F1134" s="128" t="s">
        <v>9</v>
      </c>
      <c r="G1134" s="128" t="s">
        <v>10</v>
      </c>
      <c r="H1134" s="77">
        <f>H1135+H1142+H1164+H1171</f>
        <v>36288690</v>
      </c>
      <c r="I1134" s="79">
        <f t="shared" ref="I1134:I1140" si="193">ROUND(K1134*1000,2)</f>
        <v>36288690</v>
      </c>
      <c r="J1134" s="16">
        <f t="shared" ref="J1134:J1140" si="194">H1134-I1134</f>
        <v>0</v>
      </c>
      <c r="K1134" s="19">
        <v>36288.69</v>
      </c>
      <c r="O1134" s="19">
        <v>36288.69</v>
      </c>
      <c r="P1134" s="19">
        <v>34788.69</v>
      </c>
      <c r="Q1134" s="19">
        <v>34788.69</v>
      </c>
      <c r="R1134" s="19">
        <f t="shared" ref="R1134:R1140" si="195">H1134-O1134</f>
        <v>36252401.310000002</v>
      </c>
      <c r="S1134" s="19" t="e">
        <f>#REF!-P1134</f>
        <v>#REF!</v>
      </c>
      <c r="T1134" s="19" t="e">
        <f>#REF!-Q1134</f>
        <v>#REF!</v>
      </c>
      <c r="U1134" s="18" t="str">
        <f t="shared" si="187"/>
        <v>00 0 00 00000000</v>
      </c>
    </row>
    <row r="1135" spans="1:21" s="17" customFormat="1" ht="15.6">
      <c r="A1135" s="15"/>
      <c r="B1135" s="129" t="s">
        <v>708</v>
      </c>
      <c r="C1135" s="130" t="s">
        <v>406</v>
      </c>
      <c r="D1135" s="131" t="s">
        <v>342</v>
      </c>
      <c r="E1135" s="131" t="s">
        <v>12</v>
      </c>
      <c r="F1135" s="131" t="s">
        <v>9</v>
      </c>
      <c r="G1135" s="131" t="s">
        <v>10</v>
      </c>
      <c r="H1135" s="132">
        <f t="shared" ref="H1135:H1139" si="196">H1136</f>
        <v>2903540</v>
      </c>
      <c r="I1135" s="104">
        <f t="shared" si="193"/>
        <v>2903540</v>
      </c>
      <c r="J1135" s="16">
        <f t="shared" si="194"/>
        <v>0</v>
      </c>
      <c r="K1135" s="20">
        <v>2903.54</v>
      </c>
      <c r="O1135" s="20">
        <v>2903.54</v>
      </c>
      <c r="P1135" s="20">
        <v>2903.54</v>
      </c>
      <c r="Q1135" s="20">
        <v>2903.54</v>
      </c>
      <c r="R1135" s="20">
        <f t="shared" si="195"/>
        <v>2900636.46</v>
      </c>
      <c r="S1135" s="20" t="e">
        <f>#REF!-P1135</f>
        <v>#REF!</v>
      </c>
      <c r="T1135" s="20" t="e">
        <f>#REF!-Q1135</f>
        <v>#REF!</v>
      </c>
      <c r="U1135" s="18" t="str">
        <f t="shared" si="187"/>
        <v>00 0 00 00000000</v>
      </c>
    </row>
    <row r="1136" spans="1:21" s="17" customFormat="1" ht="26.4">
      <c r="A1136" s="15"/>
      <c r="B1136" s="133" t="s">
        <v>700</v>
      </c>
      <c r="C1136" s="134" t="s">
        <v>406</v>
      </c>
      <c r="D1136" s="135" t="s">
        <v>342</v>
      </c>
      <c r="E1136" s="135" t="s">
        <v>12</v>
      </c>
      <c r="F1136" s="135" t="s">
        <v>701</v>
      </c>
      <c r="G1136" s="135" t="s">
        <v>10</v>
      </c>
      <c r="H1136" s="136">
        <f t="shared" si="196"/>
        <v>2903540</v>
      </c>
      <c r="I1136" s="105">
        <f t="shared" si="193"/>
        <v>2903540</v>
      </c>
      <c r="J1136" s="16">
        <f t="shared" si="194"/>
        <v>0</v>
      </c>
      <c r="K1136" s="22">
        <v>2903.54</v>
      </c>
      <c r="O1136" s="22">
        <v>2903.54</v>
      </c>
      <c r="P1136" s="22">
        <v>2903.54</v>
      </c>
      <c r="Q1136" s="22">
        <v>2903.54</v>
      </c>
      <c r="R1136" s="22">
        <f t="shared" si="195"/>
        <v>2900636.46</v>
      </c>
      <c r="S1136" s="22" t="e">
        <f>#REF!-P1136</f>
        <v>#REF!</v>
      </c>
      <c r="T1136" s="22" t="e">
        <f>#REF!-Q1136</f>
        <v>#REF!</v>
      </c>
      <c r="U1136" s="18" t="str">
        <f t="shared" si="187"/>
        <v>08 0 00 00000000</v>
      </c>
    </row>
    <row r="1137" spans="1:21" s="17" customFormat="1" ht="39.6">
      <c r="A1137" s="15"/>
      <c r="B1137" s="133" t="s">
        <v>702</v>
      </c>
      <c r="C1137" s="134" t="s">
        <v>406</v>
      </c>
      <c r="D1137" s="135" t="s">
        <v>342</v>
      </c>
      <c r="E1137" s="135" t="s">
        <v>12</v>
      </c>
      <c r="F1137" s="135" t="s">
        <v>703</v>
      </c>
      <c r="G1137" s="135" t="s">
        <v>10</v>
      </c>
      <c r="H1137" s="136">
        <f>H1138</f>
        <v>2903540</v>
      </c>
      <c r="I1137" s="105">
        <f t="shared" si="193"/>
        <v>2903540</v>
      </c>
      <c r="J1137" s="16">
        <f t="shared" si="194"/>
        <v>0</v>
      </c>
      <c r="K1137" s="22">
        <v>2903.54</v>
      </c>
      <c r="O1137" s="22">
        <v>2903.54</v>
      </c>
      <c r="P1137" s="22">
        <v>2903.54</v>
      </c>
      <c r="Q1137" s="22">
        <v>2903.54</v>
      </c>
      <c r="R1137" s="22">
        <f t="shared" si="195"/>
        <v>2900636.46</v>
      </c>
      <c r="S1137" s="22" t="e">
        <f>#REF!-P1137</f>
        <v>#REF!</v>
      </c>
      <c r="T1137" s="22" t="e">
        <f>#REF!-Q1137</f>
        <v>#REF!</v>
      </c>
      <c r="U1137" s="18" t="str">
        <f t="shared" si="187"/>
        <v>08 1 00 00000000</v>
      </c>
    </row>
    <row r="1138" spans="1:21" s="17" customFormat="1" ht="26.4">
      <c r="A1138" s="15"/>
      <c r="B1138" s="139" t="s">
        <v>709</v>
      </c>
      <c r="C1138" s="140" t="s">
        <v>406</v>
      </c>
      <c r="D1138" s="141" t="s">
        <v>342</v>
      </c>
      <c r="E1138" s="141" t="s">
        <v>12</v>
      </c>
      <c r="F1138" s="141" t="s">
        <v>710</v>
      </c>
      <c r="G1138" s="141" t="s">
        <v>10</v>
      </c>
      <c r="H1138" s="142">
        <f>H1139</f>
        <v>2903540</v>
      </c>
      <c r="I1138" s="55">
        <f t="shared" si="193"/>
        <v>2903540</v>
      </c>
      <c r="J1138" s="16">
        <f t="shared" si="194"/>
        <v>0</v>
      </c>
      <c r="K1138" s="29">
        <v>2903.54</v>
      </c>
      <c r="O1138" s="29">
        <v>2903.54</v>
      </c>
      <c r="P1138" s="29">
        <v>2903.54</v>
      </c>
      <c r="Q1138" s="29">
        <v>2903.54</v>
      </c>
      <c r="R1138" s="29">
        <f t="shared" si="195"/>
        <v>2900636.46</v>
      </c>
      <c r="S1138" s="29" t="e">
        <f>#REF!-P1138</f>
        <v>#REF!</v>
      </c>
      <c r="T1138" s="29" t="e">
        <f>#REF!-Q1138</f>
        <v>#REF!</v>
      </c>
      <c r="U1138" s="18" t="str">
        <f t="shared" si="187"/>
        <v>08 1 02 00000000</v>
      </c>
    </row>
    <row r="1139" spans="1:21" s="17" customFormat="1" ht="26.4">
      <c r="A1139" s="15"/>
      <c r="B1139" s="137" t="s">
        <v>137</v>
      </c>
      <c r="C1139" s="140" t="s">
        <v>406</v>
      </c>
      <c r="D1139" s="141" t="s">
        <v>342</v>
      </c>
      <c r="E1139" s="141" t="s">
        <v>12</v>
      </c>
      <c r="F1139" s="141" t="s">
        <v>711</v>
      </c>
      <c r="G1139" s="141" t="s">
        <v>10</v>
      </c>
      <c r="H1139" s="142">
        <f t="shared" si="196"/>
        <v>2903540</v>
      </c>
      <c r="I1139" s="55">
        <f t="shared" si="193"/>
        <v>2903540</v>
      </c>
      <c r="J1139" s="16">
        <f t="shared" si="194"/>
        <v>0</v>
      </c>
      <c r="K1139" s="29">
        <v>2903.54</v>
      </c>
      <c r="O1139" s="29">
        <v>2903.54</v>
      </c>
      <c r="P1139" s="29">
        <v>2903.54</v>
      </c>
      <c r="Q1139" s="29">
        <v>2903.54</v>
      </c>
      <c r="R1139" s="29">
        <f t="shared" si="195"/>
        <v>2900636.46</v>
      </c>
      <c r="S1139" s="29" t="e">
        <f>#REF!-P1139</f>
        <v>#REF!</v>
      </c>
      <c r="T1139" s="29" t="e">
        <f>#REF!-Q1139</f>
        <v>#REF!</v>
      </c>
      <c r="U1139" s="18" t="str">
        <f t="shared" si="187"/>
        <v>08 1 02 11010000</v>
      </c>
    </row>
    <row r="1140" spans="1:21" s="17" customFormat="1" ht="15.6">
      <c r="A1140" s="15"/>
      <c r="B1140" s="143" t="s">
        <v>403</v>
      </c>
      <c r="C1140" s="140" t="s">
        <v>406</v>
      </c>
      <c r="D1140" s="141" t="s">
        <v>342</v>
      </c>
      <c r="E1140" s="141" t="s">
        <v>12</v>
      </c>
      <c r="F1140" s="141" t="s">
        <v>711</v>
      </c>
      <c r="G1140" s="141" t="s">
        <v>404</v>
      </c>
      <c r="H1140" s="136">
        <f>H1141</f>
        <v>2903540</v>
      </c>
      <c r="I1140" s="105">
        <f t="shared" si="193"/>
        <v>2903540</v>
      </c>
      <c r="J1140" s="16">
        <f t="shared" si="194"/>
        <v>0</v>
      </c>
      <c r="K1140" s="22">
        <v>2903.54</v>
      </c>
      <c r="O1140" s="22">
        <v>2903.54</v>
      </c>
      <c r="P1140" s="22">
        <v>2903.54</v>
      </c>
      <c r="Q1140" s="22">
        <v>2903.54</v>
      </c>
      <c r="R1140" s="22">
        <f t="shared" si="195"/>
        <v>2900636.46</v>
      </c>
      <c r="S1140" s="22" t="e">
        <f>#REF!-P1140</f>
        <v>#REF!</v>
      </c>
      <c r="T1140" s="22" t="e">
        <f>#REF!-Q1140</f>
        <v>#REF!</v>
      </c>
      <c r="U1140" s="18" t="str">
        <f t="shared" si="187"/>
        <v>08 1 02 11010610</v>
      </c>
    </row>
    <row r="1141" spans="1:21" s="26" customFormat="1" ht="52.8">
      <c r="A1141" s="23"/>
      <c r="B1141" s="137" t="s">
        <v>405</v>
      </c>
      <c r="C1141" s="140" t="s">
        <v>406</v>
      </c>
      <c r="D1141" s="141" t="s">
        <v>342</v>
      </c>
      <c r="E1141" s="141" t="s">
        <v>12</v>
      </c>
      <c r="F1141" s="141" t="s">
        <v>711</v>
      </c>
      <c r="G1141" s="135" t="s">
        <v>406</v>
      </c>
      <c r="H1141" s="136">
        <v>2903540</v>
      </c>
      <c r="I1141" s="106"/>
      <c r="J1141" s="25"/>
      <c r="K1141" s="24"/>
      <c r="O1141" s="24"/>
      <c r="P1141" s="24"/>
      <c r="Q1141" s="24"/>
      <c r="R1141" s="24"/>
      <c r="S1141" s="24"/>
      <c r="T1141" s="24"/>
      <c r="U1141" s="27"/>
    </row>
    <row r="1142" spans="1:21" s="17" customFormat="1" ht="15.6">
      <c r="A1142" s="15"/>
      <c r="B1142" s="129" t="s">
        <v>712</v>
      </c>
      <c r="C1142" s="130" t="s">
        <v>406</v>
      </c>
      <c r="D1142" s="131" t="s">
        <v>342</v>
      </c>
      <c r="E1142" s="131" t="s">
        <v>63</v>
      </c>
      <c r="F1142" s="131" t="s">
        <v>9</v>
      </c>
      <c r="G1142" s="131" t="s">
        <v>10</v>
      </c>
      <c r="H1142" s="132">
        <f>H1143</f>
        <v>14924000</v>
      </c>
      <c r="I1142" s="104">
        <f t="shared" ref="I1142:I1147" si="197">ROUND(K1142*1000,2)</f>
        <v>14924000</v>
      </c>
      <c r="J1142" s="16">
        <f t="shared" ref="J1142:J1147" si="198">H1142-I1142</f>
        <v>0</v>
      </c>
      <c r="K1142" s="20">
        <v>14924</v>
      </c>
      <c r="O1142" s="20">
        <v>14924</v>
      </c>
      <c r="P1142" s="20">
        <v>14924</v>
      </c>
      <c r="Q1142" s="20">
        <v>14924</v>
      </c>
      <c r="R1142" s="20">
        <f t="shared" ref="R1142:R1147" si="199">H1142-O1142</f>
        <v>14909076</v>
      </c>
      <c r="S1142" s="20" t="e">
        <f>#REF!-P1142</f>
        <v>#REF!</v>
      </c>
      <c r="T1142" s="20" t="e">
        <f>#REF!-Q1142</f>
        <v>#REF!</v>
      </c>
      <c r="U1142" s="18" t="str">
        <f t="shared" si="187"/>
        <v>00 0 00 00000000</v>
      </c>
    </row>
    <row r="1143" spans="1:21" s="17" customFormat="1" ht="26.4">
      <c r="A1143" s="15"/>
      <c r="B1143" s="133" t="s">
        <v>700</v>
      </c>
      <c r="C1143" s="134" t="s">
        <v>406</v>
      </c>
      <c r="D1143" s="135" t="s">
        <v>342</v>
      </c>
      <c r="E1143" s="135" t="s">
        <v>63</v>
      </c>
      <c r="F1143" s="135" t="s">
        <v>701</v>
      </c>
      <c r="G1143" s="135" t="s">
        <v>10</v>
      </c>
      <c r="H1143" s="136">
        <f>H1144+H1149</f>
        <v>14924000</v>
      </c>
      <c r="I1143" s="105">
        <f t="shared" si="197"/>
        <v>14924000</v>
      </c>
      <c r="J1143" s="16">
        <f t="shared" si="198"/>
        <v>0</v>
      </c>
      <c r="K1143" s="22">
        <v>14924</v>
      </c>
      <c r="O1143" s="22">
        <v>14924</v>
      </c>
      <c r="P1143" s="22">
        <v>14924</v>
      </c>
      <c r="Q1143" s="22">
        <v>14924</v>
      </c>
      <c r="R1143" s="22">
        <f t="shared" si="199"/>
        <v>14909076</v>
      </c>
      <c r="S1143" s="22" t="e">
        <f>#REF!-P1143</f>
        <v>#REF!</v>
      </c>
      <c r="T1143" s="22" t="e">
        <f>#REF!-Q1143</f>
        <v>#REF!</v>
      </c>
      <c r="U1143" s="18" t="str">
        <f t="shared" si="187"/>
        <v>08 0 00 00000000</v>
      </c>
    </row>
    <row r="1144" spans="1:21" s="17" customFormat="1" ht="39.6">
      <c r="A1144" s="15"/>
      <c r="B1144" s="133" t="s">
        <v>702</v>
      </c>
      <c r="C1144" s="134" t="s">
        <v>406</v>
      </c>
      <c r="D1144" s="135" t="s">
        <v>342</v>
      </c>
      <c r="E1144" s="135" t="s">
        <v>63</v>
      </c>
      <c r="F1144" s="135" t="s">
        <v>703</v>
      </c>
      <c r="G1144" s="135" t="s">
        <v>10</v>
      </c>
      <c r="H1144" s="136">
        <f t="shared" ref="H1144" si="200">H1145</f>
        <v>9606500</v>
      </c>
      <c r="I1144" s="105">
        <f t="shared" si="197"/>
        <v>9606500</v>
      </c>
      <c r="J1144" s="16">
        <f t="shared" si="198"/>
        <v>0</v>
      </c>
      <c r="K1144" s="22">
        <v>9606.5</v>
      </c>
      <c r="O1144" s="22">
        <v>9606.5</v>
      </c>
      <c r="P1144" s="22">
        <v>9606.5</v>
      </c>
      <c r="Q1144" s="22">
        <v>9606.5</v>
      </c>
      <c r="R1144" s="22">
        <f t="shared" si="199"/>
        <v>9596893.5</v>
      </c>
      <c r="S1144" s="22" t="e">
        <f>#REF!-P1144</f>
        <v>#REF!</v>
      </c>
      <c r="T1144" s="22" t="e">
        <f>#REF!-Q1144</f>
        <v>#REF!</v>
      </c>
      <c r="U1144" s="18" t="str">
        <f t="shared" si="187"/>
        <v>08 1 00 00000000</v>
      </c>
    </row>
    <row r="1145" spans="1:21" s="17" customFormat="1" ht="66">
      <c r="A1145" s="15"/>
      <c r="B1145" s="133" t="s">
        <v>713</v>
      </c>
      <c r="C1145" s="134" t="s">
        <v>406</v>
      </c>
      <c r="D1145" s="135" t="s">
        <v>342</v>
      </c>
      <c r="E1145" s="135" t="s">
        <v>63</v>
      </c>
      <c r="F1145" s="135" t="s">
        <v>714</v>
      </c>
      <c r="G1145" s="135" t="s">
        <v>10</v>
      </c>
      <c r="H1145" s="136">
        <f>H1146</f>
        <v>9606500</v>
      </c>
      <c r="I1145" s="105">
        <f t="shared" si="197"/>
        <v>9606500</v>
      </c>
      <c r="J1145" s="16">
        <f t="shared" si="198"/>
        <v>0</v>
      </c>
      <c r="K1145" s="22">
        <v>9606.5</v>
      </c>
      <c r="O1145" s="22">
        <v>9606.5</v>
      </c>
      <c r="P1145" s="22">
        <v>9606.5</v>
      </c>
      <c r="Q1145" s="22">
        <v>9606.5</v>
      </c>
      <c r="R1145" s="22">
        <f t="shared" si="199"/>
        <v>9596893.5</v>
      </c>
      <c r="S1145" s="22" t="e">
        <f>#REF!-P1145</f>
        <v>#REF!</v>
      </c>
      <c r="T1145" s="22" t="e">
        <f>#REF!-Q1145</f>
        <v>#REF!</v>
      </c>
      <c r="U1145" s="18" t="str">
        <f t="shared" si="187"/>
        <v>08 1 03 00000000</v>
      </c>
    </row>
    <row r="1146" spans="1:21" s="17" customFormat="1" ht="26.4">
      <c r="A1146" s="15"/>
      <c r="B1146" s="137" t="s">
        <v>137</v>
      </c>
      <c r="C1146" s="140" t="s">
        <v>406</v>
      </c>
      <c r="D1146" s="135" t="s">
        <v>342</v>
      </c>
      <c r="E1146" s="135" t="s">
        <v>63</v>
      </c>
      <c r="F1146" s="141" t="s">
        <v>715</v>
      </c>
      <c r="G1146" s="141" t="s">
        <v>10</v>
      </c>
      <c r="H1146" s="142">
        <f t="shared" ref="H1146" si="201">H1147</f>
        <v>9606500</v>
      </c>
      <c r="I1146" s="55">
        <f t="shared" si="197"/>
        <v>9606500</v>
      </c>
      <c r="J1146" s="16">
        <f t="shared" si="198"/>
        <v>0</v>
      </c>
      <c r="K1146" s="29">
        <v>9606.5</v>
      </c>
      <c r="O1146" s="29">
        <v>9606.5</v>
      </c>
      <c r="P1146" s="29">
        <v>9606.5</v>
      </c>
      <c r="Q1146" s="29">
        <v>9606.5</v>
      </c>
      <c r="R1146" s="29">
        <f t="shared" si="199"/>
        <v>9596893.5</v>
      </c>
      <c r="S1146" s="29" t="e">
        <f>#REF!-P1146</f>
        <v>#REF!</v>
      </c>
      <c r="T1146" s="29" t="e">
        <f>#REF!-Q1146</f>
        <v>#REF!</v>
      </c>
      <c r="U1146" s="18" t="str">
        <f t="shared" si="187"/>
        <v>08 1 03 11010000</v>
      </c>
    </row>
    <row r="1147" spans="1:21" s="17" customFormat="1" ht="15.6">
      <c r="A1147" s="15"/>
      <c r="B1147" s="143" t="s">
        <v>403</v>
      </c>
      <c r="C1147" s="140" t="s">
        <v>406</v>
      </c>
      <c r="D1147" s="135" t="s">
        <v>342</v>
      </c>
      <c r="E1147" s="135" t="s">
        <v>63</v>
      </c>
      <c r="F1147" s="141" t="s">
        <v>715</v>
      </c>
      <c r="G1147" s="141" t="s">
        <v>404</v>
      </c>
      <c r="H1147" s="136">
        <f>H1148</f>
        <v>9606500</v>
      </c>
      <c r="I1147" s="105">
        <f t="shared" si="197"/>
        <v>9606500</v>
      </c>
      <c r="J1147" s="16">
        <f t="shared" si="198"/>
        <v>0</v>
      </c>
      <c r="K1147" s="22">
        <v>9606.5</v>
      </c>
      <c r="O1147" s="22">
        <v>9606.5</v>
      </c>
      <c r="P1147" s="22">
        <v>9606.5</v>
      </c>
      <c r="Q1147" s="22">
        <v>9606.5</v>
      </c>
      <c r="R1147" s="22">
        <f t="shared" si="199"/>
        <v>9596893.5</v>
      </c>
      <c r="S1147" s="22" t="e">
        <f>#REF!-P1147</f>
        <v>#REF!</v>
      </c>
      <c r="T1147" s="22" t="e">
        <f>#REF!-Q1147</f>
        <v>#REF!</v>
      </c>
      <c r="U1147" s="18" t="str">
        <f t="shared" si="187"/>
        <v>08 1 03 11010610</v>
      </c>
    </row>
    <row r="1148" spans="1:21" s="26" customFormat="1" ht="52.8">
      <c r="A1148" s="23"/>
      <c r="B1148" s="137" t="s">
        <v>405</v>
      </c>
      <c r="C1148" s="140" t="s">
        <v>406</v>
      </c>
      <c r="D1148" s="135" t="s">
        <v>342</v>
      </c>
      <c r="E1148" s="135" t="s">
        <v>63</v>
      </c>
      <c r="F1148" s="141" t="s">
        <v>715</v>
      </c>
      <c r="G1148" s="135" t="s">
        <v>406</v>
      </c>
      <c r="H1148" s="136">
        <v>9606500</v>
      </c>
      <c r="I1148" s="106"/>
      <c r="J1148" s="25"/>
      <c r="K1148" s="24"/>
      <c r="O1148" s="24"/>
      <c r="P1148" s="24"/>
      <c r="Q1148" s="24"/>
      <c r="R1148" s="24"/>
      <c r="S1148" s="24"/>
      <c r="T1148" s="24"/>
      <c r="U1148" s="27"/>
    </row>
    <row r="1149" spans="1:21" s="17" customFormat="1" ht="26.4">
      <c r="A1149" s="15"/>
      <c r="B1149" s="133" t="s">
        <v>716</v>
      </c>
      <c r="C1149" s="134" t="s">
        <v>406</v>
      </c>
      <c r="D1149" s="135" t="s">
        <v>342</v>
      </c>
      <c r="E1149" s="135" t="s">
        <v>63</v>
      </c>
      <c r="F1149" s="135" t="s">
        <v>717</v>
      </c>
      <c r="G1149" s="135" t="s">
        <v>10</v>
      </c>
      <c r="H1149" s="136">
        <f>H1150+H1156+H1160</f>
        <v>5317500</v>
      </c>
      <c r="I1149" s="105">
        <f>ROUND(K1149*1000,2)</f>
        <v>5317500</v>
      </c>
      <c r="J1149" s="16">
        <f>H1149-I1149</f>
        <v>0</v>
      </c>
      <c r="K1149" s="22">
        <v>5317.5</v>
      </c>
      <c r="O1149" s="22">
        <v>5317.5</v>
      </c>
      <c r="P1149" s="22">
        <v>5317.5</v>
      </c>
      <c r="Q1149" s="22">
        <v>5317.5</v>
      </c>
      <c r="R1149" s="22">
        <f>H1149-O1149</f>
        <v>5312182.5</v>
      </c>
      <c r="S1149" s="22" t="e">
        <f>#REF!-P1149</f>
        <v>#REF!</v>
      </c>
      <c r="T1149" s="22" t="e">
        <f>#REF!-Q1149</f>
        <v>#REF!</v>
      </c>
      <c r="U1149" s="18" t="str">
        <f t="shared" si="187"/>
        <v>08 2 00 00000000</v>
      </c>
    </row>
    <row r="1150" spans="1:21" s="17" customFormat="1" ht="39.6">
      <c r="A1150" s="15"/>
      <c r="B1150" s="133" t="s">
        <v>718</v>
      </c>
      <c r="C1150" s="134" t="s">
        <v>406</v>
      </c>
      <c r="D1150" s="135" t="s">
        <v>342</v>
      </c>
      <c r="E1150" s="135" t="s">
        <v>63</v>
      </c>
      <c r="F1150" s="135" t="s">
        <v>719</v>
      </c>
      <c r="G1150" s="135" t="s">
        <v>10</v>
      </c>
      <c r="H1150" s="136">
        <f>H1151</f>
        <v>5250000</v>
      </c>
      <c r="I1150" s="105">
        <f>ROUND(K1150*1000,2)</f>
        <v>5250000</v>
      </c>
      <c r="J1150" s="16">
        <f>H1150-I1150</f>
        <v>0</v>
      </c>
      <c r="K1150" s="22">
        <v>5250</v>
      </c>
      <c r="O1150" s="22">
        <v>5250</v>
      </c>
      <c r="P1150" s="22">
        <v>5250</v>
      </c>
      <c r="Q1150" s="22">
        <v>5250</v>
      </c>
      <c r="R1150" s="22">
        <f>H1150-O1150</f>
        <v>5244750</v>
      </c>
      <c r="S1150" s="22" t="e">
        <f>#REF!-P1150</f>
        <v>#REF!</v>
      </c>
      <c r="T1150" s="22" t="e">
        <f>#REF!-Q1150</f>
        <v>#REF!</v>
      </c>
      <c r="U1150" s="18" t="str">
        <f t="shared" si="187"/>
        <v>08 2 01 00000000</v>
      </c>
    </row>
    <row r="1151" spans="1:21" s="17" customFormat="1" ht="26.4">
      <c r="A1151" s="15"/>
      <c r="B1151" s="133" t="s">
        <v>720</v>
      </c>
      <c r="C1151" s="134" t="s">
        <v>406</v>
      </c>
      <c r="D1151" s="135" t="s">
        <v>342</v>
      </c>
      <c r="E1151" s="135" t="s">
        <v>63</v>
      </c>
      <c r="F1151" s="135" t="s">
        <v>721</v>
      </c>
      <c r="G1151" s="135" t="s">
        <v>10</v>
      </c>
      <c r="H1151" s="136">
        <f>H1154+H1152</f>
        <v>5250000</v>
      </c>
      <c r="I1151" s="105">
        <f>ROUND(K1151*1000,2)</f>
        <v>5250000</v>
      </c>
      <c r="J1151" s="16">
        <f>H1151-I1151</f>
        <v>0</v>
      </c>
      <c r="K1151" s="22">
        <v>5250</v>
      </c>
      <c r="O1151" s="22">
        <v>5250</v>
      </c>
      <c r="P1151" s="22">
        <v>5250</v>
      </c>
      <c r="Q1151" s="22">
        <v>5250</v>
      </c>
      <c r="R1151" s="22">
        <f>H1151-O1151</f>
        <v>5244750</v>
      </c>
      <c r="S1151" s="22" t="e">
        <f>#REF!-P1151</f>
        <v>#REF!</v>
      </c>
      <c r="T1151" s="22" t="e">
        <f>#REF!-Q1151</f>
        <v>#REF!</v>
      </c>
      <c r="U1151" s="18" t="str">
        <f t="shared" si="187"/>
        <v>08 2 01 20420000</v>
      </c>
    </row>
    <row r="1152" spans="1:21" s="17" customFormat="1" ht="15.6">
      <c r="A1152" s="15"/>
      <c r="B1152" s="133" t="s">
        <v>139</v>
      </c>
      <c r="C1152" s="134" t="s">
        <v>406</v>
      </c>
      <c r="D1152" s="135" t="s">
        <v>342</v>
      </c>
      <c r="E1152" s="135" t="s">
        <v>63</v>
      </c>
      <c r="F1152" s="135" t="s">
        <v>721</v>
      </c>
      <c r="G1152" s="135" t="s">
        <v>140</v>
      </c>
      <c r="H1152" s="136">
        <f>H1153</f>
        <v>3250000</v>
      </c>
      <c r="I1152" s="105">
        <f>ROUND(K1152*1000,2)</f>
        <v>3250000</v>
      </c>
      <c r="J1152" s="16">
        <f>H1152-I1152</f>
        <v>0</v>
      </c>
      <c r="K1152" s="22">
        <v>3250</v>
      </c>
      <c r="O1152" s="22">
        <v>3250</v>
      </c>
      <c r="P1152" s="22">
        <v>3250</v>
      </c>
      <c r="Q1152" s="22">
        <v>3250</v>
      </c>
      <c r="R1152" s="22">
        <f>H1152-O1152</f>
        <v>3246750</v>
      </c>
      <c r="S1152" s="22" t="e">
        <f>#REF!-P1152</f>
        <v>#REF!</v>
      </c>
      <c r="T1152" s="22" t="e">
        <f>#REF!-Q1152</f>
        <v>#REF!</v>
      </c>
      <c r="U1152" s="18" t="str">
        <f t="shared" si="187"/>
        <v>08 2 01 20420110</v>
      </c>
    </row>
    <row r="1153" spans="1:21" s="26" customFormat="1" ht="39.6">
      <c r="A1153" s="23"/>
      <c r="B1153" s="137" t="s">
        <v>145</v>
      </c>
      <c r="C1153" s="134" t="s">
        <v>406</v>
      </c>
      <c r="D1153" s="135" t="s">
        <v>342</v>
      </c>
      <c r="E1153" s="135" t="s">
        <v>63</v>
      </c>
      <c r="F1153" s="135" t="s">
        <v>721</v>
      </c>
      <c r="G1153" s="135" t="s">
        <v>722</v>
      </c>
      <c r="H1153" s="136">
        <v>3250000</v>
      </c>
      <c r="I1153" s="106"/>
      <c r="J1153" s="25"/>
      <c r="K1153" s="24"/>
      <c r="O1153" s="24"/>
      <c r="P1153" s="24"/>
      <c r="Q1153" s="24"/>
      <c r="R1153" s="24"/>
      <c r="S1153" s="24"/>
      <c r="T1153" s="24"/>
      <c r="U1153" s="27"/>
    </row>
    <row r="1154" spans="1:21" s="17" customFormat="1" ht="26.4">
      <c r="A1154" s="15"/>
      <c r="B1154" s="133" t="s">
        <v>29</v>
      </c>
      <c r="C1154" s="134" t="s">
        <v>406</v>
      </c>
      <c r="D1154" s="135" t="s">
        <v>342</v>
      </c>
      <c r="E1154" s="135" t="s">
        <v>63</v>
      </c>
      <c r="F1154" s="135" t="s">
        <v>721</v>
      </c>
      <c r="G1154" s="135" t="s">
        <v>30</v>
      </c>
      <c r="H1154" s="136">
        <f>H1155</f>
        <v>2000000</v>
      </c>
      <c r="I1154" s="105">
        <f>ROUND(K1154*1000,2)</f>
        <v>2000000</v>
      </c>
      <c r="J1154" s="16">
        <f>H1154-I1154</f>
        <v>0</v>
      </c>
      <c r="K1154" s="22">
        <v>2000</v>
      </c>
      <c r="O1154" s="22">
        <v>2000</v>
      </c>
      <c r="P1154" s="22">
        <v>2000</v>
      </c>
      <c r="Q1154" s="22">
        <v>2000</v>
      </c>
      <c r="R1154" s="22">
        <f>H1154-O1154</f>
        <v>1998000</v>
      </c>
      <c r="S1154" s="22" t="e">
        <f>#REF!-P1154</f>
        <v>#REF!</v>
      </c>
      <c r="T1154" s="22" t="e">
        <f>#REF!-Q1154</f>
        <v>#REF!</v>
      </c>
      <c r="U1154" s="18" t="str">
        <f t="shared" si="187"/>
        <v>08 2 01 20420240</v>
      </c>
    </row>
    <row r="1155" spans="1:21" s="17" customFormat="1" ht="15.6">
      <c r="A1155" s="15"/>
      <c r="B1155" s="133" t="s">
        <v>31</v>
      </c>
      <c r="C1155" s="134" t="s">
        <v>406</v>
      </c>
      <c r="D1155" s="135" t="s">
        <v>342</v>
      </c>
      <c r="E1155" s="135" t="s">
        <v>63</v>
      </c>
      <c r="F1155" s="135" t="s">
        <v>721</v>
      </c>
      <c r="G1155" s="135" t="s">
        <v>32</v>
      </c>
      <c r="H1155" s="136">
        <v>2000000</v>
      </c>
      <c r="I1155" s="105"/>
      <c r="J1155" s="16"/>
      <c r="K1155" s="22"/>
      <c r="O1155" s="22"/>
      <c r="P1155" s="22"/>
      <c r="Q1155" s="22"/>
      <c r="R1155" s="22"/>
      <c r="S1155" s="22"/>
      <c r="T1155" s="22"/>
      <c r="U1155" s="18"/>
    </row>
    <row r="1156" spans="1:21" s="17" customFormat="1" ht="39.6">
      <c r="A1156" s="15"/>
      <c r="B1156" s="151" t="s">
        <v>723</v>
      </c>
      <c r="C1156" s="134" t="s">
        <v>406</v>
      </c>
      <c r="D1156" s="135" t="s">
        <v>342</v>
      </c>
      <c r="E1156" s="135" t="s">
        <v>63</v>
      </c>
      <c r="F1156" s="135" t="s">
        <v>724</v>
      </c>
      <c r="G1156" s="135" t="s">
        <v>10</v>
      </c>
      <c r="H1156" s="136">
        <f>H1157</f>
        <v>11250</v>
      </c>
      <c r="I1156" s="105">
        <f>ROUND(K1156*1000,2)</f>
        <v>11250</v>
      </c>
      <c r="J1156" s="16">
        <f>H1156-I1156</f>
        <v>0</v>
      </c>
      <c r="K1156" s="22">
        <v>11.25</v>
      </c>
      <c r="O1156" s="22">
        <v>11.25</v>
      </c>
      <c r="P1156" s="22">
        <v>11.25</v>
      </c>
      <c r="Q1156" s="22">
        <v>11.25</v>
      </c>
      <c r="R1156" s="22">
        <f>H1156-O1156</f>
        <v>11238.75</v>
      </c>
      <c r="S1156" s="22" t="e">
        <f>#REF!-P1156</f>
        <v>#REF!</v>
      </c>
      <c r="T1156" s="22" t="e">
        <f>#REF!-Q1156</f>
        <v>#REF!</v>
      </c>
      <c r="U1156" s="18" t="str">
        <f t="shared" si="187"/>
        <v>08 2 02 00000000</v>
      </c>
    </row>
    <row r="1157" spans="1:21" s="17" customFormat="1" ht="15.6">
      <c r="A1157" s="15"/>
      <c r="B1157" s="137" t="s">
        <v>725</v>
      </c>
      <c r="C1157" s="134" t="s">
        <v>406</v>
      </c>
      <c r="D1157" s="135" t="s">
        <v>342</v>
      </c>
      <c r="E1157" s="135" t="s">
        <v>63</v>
      </c>
      <c r="F1157" s="135" t="s">
        <v>726</v>
      </c>
      <c r="G1157" s="135" t="s">
        <v>10</v>
      </c>
      <c r="H1157" s="136">
        <f>H1158</f>
        <v>11250</v>
      </c>
      <c r="I1157" s="105">
        <f>ROUND(K1157*1000,2)</f>
        <v>11250</v>
      </c>
      <c r="J1157" s="16">
        <f>H1157-I1157</f>
        <v>0</v>
      </c>
      <c r="K1157" s="22">
        <v>11.25</v>
      </c>
      <c r="O1157" s="22">
        <v>11.25</v>
      </c>
      <c r="P1157" s="22">
        <v>11.25</v>
      </c>
      <c r="Q1157" s="22">
        <v>11.25</v>
      </c>
      <c r="R1157" s="22">
        <f>H1157-O1157</f>
        <v>11238.75</v>
      </c>
      <c r="S1157" s="22" t="e">
        <f>#REF!-P1157</f>
        <v>#REF!</v>
      </c>
      <c r="T1157" s="22" t="e">
        <f>#REF!-Q1157</f>
        <v>#REF!</v>
      </c>
      <c r="U1157" s="18" t="str">
        <f t="shared" si="187"/>
        <v>08 2 02 20440000</v>
      </c>
    </row>
    <row r="1158" spans="1:21" s="17" customFormat="1" ht="26.4">
      <c r="A1158" s="15"/>
      <c r="B1158" s="133" t="s">
        <v>29</v>
      </c>
      <c r="C1158" s="134" t="s">
        <v>406</v>
      </c>
      <c r="D1158" s="135" t="s">
        <v>342</v>
      </c>
      <c r="E1158" s="135" t="s">
        <v>63</v>
      </c>
      <c r="F1158" s="135" t="s">
        <v>726</v>
      </c>
      <c r="G1158" s="135" t="s">
        <v>30</v>
      </c>
      <c r="H1158" s="136">
        <f>H1159</f>
        <v>11250</v>
      </c>
      <c r="I1158" s="105">
        <f>ROUND(K1158*1000,2)</f>
        <v>11250</v>
      </c>
      <c r="J1158" s="16">
        <f>H1158-I1158</f>
        <v>0</v>
      </c>
      <c r="K1158" s="22">
        <v>11.25</v>
      </c>
      <c r="O1158" s="22">
        <v>11.25</v>
      </c>
      <c r="P1158" s="22">
        <v>11.25</v>
      </c>
      <c r="Q1158" s="22">
        <v>11.25</v>
      </c>
      <c r="R1158" s="22">
        <f>H1158-O1158</f>
        <v>11238.75</v>
      </c>
      <c r="S1158" s="22" t="e">
        <f>#REF!-P1158</f>
        <v>#REF!</v>
      </c>
      <c r="T1158" s="22" t="e">
        <f>#REF!-Q1158</f>
        <v>#REF!</v>
      </c>
      <c r="U1158" s="18" t="str">
        <f t="shared" si="187"/>
        <v>08 2 02 20440240</v>
      </c>
    </row>
    <row r="1159" spans="1:21" s="17" customFormat="1" ht="15.6">
      <c r="A1159" s="15"/>
      <c r="B1159" s="133" t="s">
        <v>31</v>
      </c>
      <c r="C1159" s="134" t="s">
        <v>406</v>
      </c>
      <c r="D1159" s="135" t="s">
        <v>342</v>
      </c>
      <c r="E1159" s="135" t="s">
        <v>63</v>
      </c>
      <c r="F1159" s="135" t="s">
        <v>726</v>
      </c>
      <c r="G1159" s="135" t="s">
        <v>32</v>
      </c>
      <c r="H1159" s="136">
        <v>11250</v>
      </c>
      <c r="I1159" s="105"/>
      <c r="J1159" s="16"/>
      <c r="K1159" s="22"/>
      <c r="O1159" s="22"/>
      <c r="P1159" s="22"/>
      <c r="Q1159" s="22"/>
      <c r="R1159" s="22"/>
      <c r="S1159" s="22"/>
      <c r="T1159" s="22"/>
      <c r="U1159" s="18"/>
    </row>
    <row r="1160" spans="1:21" s="17" customFormat="1" ht="39.6">
      <c r="A1160" s="15"/>
      <c r="B1160" s="151" t="s">
        <v>727</v>
      </c>
      <c r="C1160" s="134" t="s">
        <v>406</v>
      </c>
      <c r="D1160" s="135" t="s">
        <v>342</v>
      </c>
      <c r="E1160" s="135" t="s">
        <v>63</v>
      </c>
      <c r="F1160" s="135" t="s">
        <v>728</v>
      </c>
      <c r="G1160" s="135" t="s">
        <v>10</v>
      </c>
      <c r="H1160" s="136">
        <f t="shared" ref="H1160" si="202">H1161</f>
        <v>56250</v>
      </c>
      <c r="I1160" s="105">
        <f>ROUND(K1160*1000,2)</f>
        <v>56250</v>
      </c>
      <c r="J1160" s="16">
        <f>H1160-I1160</f>
        <v>0</v>
      </c>
      <c r="K1160" s="22">
        <v>56.25</v>
      </c>
      <c r="O1160" s="22">
        <v>56.25</v>
      </c>
      <c r="P1160" s="22">
        <v>56.25</v>
      </c>
      <c r="Q1160" s="22">
        <v>56.25</v>
      </c>
      <c r="R1160" s="22">
        <f>H1160-O1160</f>
        <v>56193.75</v>
      </c>
      <c r="S1160" s="22" t="e">
        <f>#REF!-P1160</f>
        <v>#REF!</v>
      </c>
      <c r="T1160" s="22" t="e">
        <f>#REF!-Q1160</f>
        <v>#REF!</v>
      </c>
      <c r="U1160" s="18" t="str">
        <f t="shared" si="187"/>
        <v>08 2 03 00000000</v>
      </c>
    </row>
    <row r="1161" spans="1:21" s="17" customFormat="1" ht="26.4">
      <c r="A1161" s="15"/>
      <c r="B1161" s="137" t="s">
        <v>729</v>
      </c>
      <c r="C1161" s="134" t="s">
        <v>406</v>
      </c>
      <c r="D1161" s="135" t="s">
        <v>342</v>
      </c>
      <c r="E1161" s="135" t="s">
        <v>63</v>
      </c>
      <c r="F1161" s="135" t="s">
        <v>730</v>
      </c>
      <c r="G1161" s="135" t="s">
        <v>10</v>
      </c>
      <c r="H1161" s="136">
        <f>H1162</f>
        <v>56250</v>
      </c>
      <c r="I1161" s="105">
        <f>ROUND(K1161*1000,2)</f>
        <v>56250</v>
      </c>
      <c r="J1161" s="16">
        <f>H1161-I1161</f>
        <v>0</v>
      </c>
      <c r="K1161" s="22">
        <v>56.25</v>
      </c>
      <c r="O1161" s="22">
        <v>56.25</v>
      </c>
      <c r="P1161" s="22">
        <v>56.25</v>
      </c>
      <c r="Q1161" s="22">
        <v>56.25</v>
      </c>
      <c r="R1161" s="22">
        <f>H1161-O1161</f>
        <v>56193.75</v>
      </c>
      <c r="S1161" s="22" t="e">
        <f>#REF!-P1161</f>
        <v>#REF!</v>
      </c>
      <c r="T1161" s="22" t="e">
        <f>#REF!-Q1161</f>
        <v>#REF!</v>
      </c>
      <c r="U1161" s="18" t="str">
        <f t="shared" si="187"/>
        <v>08 2 03 21060000</v>
      </c>
    </row>
    <row r="1162" spans="1:21" s="17" customFormat="1" ht="26.4">
      <c r="A1162" s="15"/>
      <c r="B1162" s="133" t="s">
        <v>29</v>
      </c>
      <c r="C1162" s="134" t="s">
        <v>406</v>
      </c>
      <c r="D1162" s="135" t="s">
        <v>342</v>
      </c>
      <c r="E1162" s="135" t="s">
        <v>63</v>
      </c>
      <c r="F1162" s="135" t="s">
        <v>730</v>
      </c>
      <c r="G1162" s="135" t="s">
        <v>30</v>
      </c>
      <c r="H1162" s="136">
        <f>H1163</f>
        <v>56250</v>
      </c>
      <c r="I1162" s="105">
        <f>ROUND(K1162*1000,2)</f>
        <v>56250</v>
      </c>
      <c r="J1162" s="16">
        <f>H1162-I1162</f>
        <v>0</v>
      </c>
      <c r="K1162" s="22">
        <v>56.25</v>
      </c>
      <c r="O1162" s="22">
        <v>56.25</v>
      </c>
      <c r="P1162" s="22">
        <v>56.25</v>
      </c>
      <c r="Q1162" s="22">
        <v>56.25</v>
      </c>
      <c r="R1162" s="22">
        <f>H1162-O1162</f>
        <v>56193.75</v>
      </c>
      <c r="S1162" s="22" t="e">
        <f>#REF!-P1162</f>
        <v>#REF!</v>
      </c>
      <c r="T1162" s="22" t="e">
        <f>#REF!-Q1162</f>
        <v>#REF!</v>
      </c>
      <c r="U1162" s="18" t="str">
        <f t="shared" si="187"/>
        <v>08 2 03 21060240</v>
      </c>
    </row>
    <row r="1163" spans="1:21" s="17" customFormat="1" ht="15.6">
      <c r="A1163" s="15"/>
      <c r="B1163" s="133" t="s">
        <v>31</v>
      </c>
      <c r="C1163" s="134" t="s">
        <v>406</v>
      </c>
      <c r="D1163" s="135" t="s">
        <v>342</v>
      </c>
      <c r="E1163" s="135" t="s">
        <v>63</v>
      </c>
      <c r="F1163" s="135" t="s">
        <v>730</v>
      </c>
      <c r="G1163" s="135" t="s">
        <v>32</v>
      </c>
      <c r="H1163" s="136">
        <v>56250</v>
      </c>
      <c r="I1163" s="105"/>
      <c r="J1163" s="16"/>
      <c r="K1163" s="22"/>
      <c r="O1163" s="22"/>
      <c r="P1163" s="22"/>
      <c r="Q1163" s="22"/>
      <c r="R1163" s="22"/>
      <c r="S1163" s="22"/>
      <c r="T1163" s="22"/>
      <c r="U1163" s="18"/>
    </row>
    <row r="1164" spans="1:21" s="17" customFormat="1" ht="15.6">
      <c r="A1164" s="15"/>
      <c r="B1164" s="129" t="s">
        <v>731</v>
      </c>
      <c r="C1164" s="130" t="s">
        <v>406</v>
      </c>
      <c r="D1164" s="131" t="s">
        <v>342</v>
      </c>
      <c r="E1164" s="131" t="s">
        <v>14</v>
      </c>
      <c r="F1164" s="131" t="s">
        <v>9</v>
      </c>
      <c r="G1164" s="131" t="s">
        <v>10</v>
      </c>
      <c r="H1164" s="132">
        <f>H1165</f>
        <v>1500000</v>
      </c>
      <c r="I1164" s="104">
        <f t="shared" ref="I1164:I1169" si="203">ROUND(K1164*1000,2)</f>
        <v>1500000</v>
      </c>
      <c r="J1164" s="16">
        <f t="shared" ref="J1164:J1169" si="204">H1164-I1164</f>
        <v>0</v>
      </c>
      <c r="K1164" s="20">
        <v>1500</v>
      </c>
      <c r="O1164" s="20">
        <v>1500</v>
      </c>
      <c r="P1164" s="20">
        <v>0</v>
      </c>
      <c r="Q1164" s="20">
        <v>0</v>
      </c>
      <c r="R1164" s="20">
        <f t="shared" ref="R1164:R1169" si="205">H1164-O1164</f>
        <v>1498500</v>
      </c>
      <c r="S1164" s="20" t="e">
        <f>#REF!-P1164</f>
        <v>#REF!</v>
      </c>
      <c r="T1164" s="20" t="e">
        <f>#REF!-Q1164</f>
        <v>#REF!</v>
      </c>
      <c r="U1164" s="18" t="str">
        <f t="shared" si="187"/>
        <v>00 0 00 00000000</v>
      </c>
    </row>
    <row r="1165" spans="1:21" s="17" customFormat="1" ht="26.4">
      <c r="A1165" s="15"/>
      <c r="B1165" s="133" t="s">
        <v>700</v>
      </c>
      <c r="C1165" s="134" t="s">
        <v>406</v>
      </c>
      <c r="D1165" s="135" t="s">
        <v>342</v>
      </c>
      <c r="E1165" s="135" t="s">
        <v>14</v>
      </c>
      <c r="F1165" s="135" t="s">
        <v>701</v>
      </c>
      <c r="G1165" s="135" t="s">
        <v>10</v>
      </c>
      <c r="H1165" s="136">
        <f t="shared" ref="H1165:H1168" si="206">H1166</f>
        <v>1500000</v>
      </c>
      <c r="I1165" s="105">
        <f t="shared" si="203"/>
        <v>1500000</v>
      </c>
      <c r="J1165" s="16">
        <f t="shared" si="204"/>
        <v>0</v>
      </c>
      <c r="K1165" s="22">
        <v>1500</v>
      </c>
      <c r="O1165" s="22">
        <v>1500</v>
      </c>
      <c r="P1165" s="22">
        <v>0</v>
      </c>
      <c r="Q1165" s="22">
        <v>0</v>
      </c>
      <c r="R1165" s="22">
        <f t="shared" si="205"/>
        <v>1498500</v>
      </c>
      <c r="S1165" s="22" t="e">
        <f>#REF!-P1165</f>
        <v>#REF!</v>
      </c>
      <c r="T1165" s="22" t="e">
        <f>#REF!-Q1165</f>
        <v>#REF!</v>
      </c>
      <c r="U1165" s="18" t="str">
        <f t="shared" si="187"/>
        <v>08 0 00 00000000</v>
      </c>
    </row>
    <row r="1166" spans="1:21" s="17" customFormat="1" ht="26.4">
      <c r="A1166" s="15"/>
      <c r="B1166" s="133" t="s">
        <v>716</v>
      </c>
      <c r="C1166" s="134" t="s">
        <v>406</v>
      </c>
      <c r="D1166" s="135" t="s">
        <v>342</v>
      </c>
      <c r="E1166" s="135" t="s">
        <v>14</v>
      </c>
      <c r="F1166" s="135" t="s">
        <v>717</v>
      </c>
      <c r="G1166" s="135" t="s">
        <v>10</v>
      </c>
      <c r="H1166" s="136">
        <f>H1167</f>
        <v>1500000</v>
      </c>
      <c r="I1166" s="105">
        <f t="shared" si="203"/>
        <v>1500000</v>
      </c>
      <c r="J1166" s="16">
        <f t="shared" si="204"/>
        <v>0</v>
      </c>
      <c r="K1166" s="22">
        <v>1500</v>
      </c>
      <c r="O1166" s="22">
        <v>1500</v>
      </c>
      <c r="P1166" s="22">
        <v>0</v>
      </c>
      <c r="Q1166" s="22">
        <v>0</v>
      </c>
      <c r="R1166" s="22">
        <f t="shared" si="205"/>
        <v>1498500</v>
      </c>
      <c r="S1166" s="22" t="e">
        <f>#REF!-P1166</f>
        <v>#REF!</v>
      </c>
      <c r="T1166" s="22" t="e">
        <f>#REF!-Q1166</f>
        <v>#REF!</v>
      </c>
      <c r="U1166" s="18" t="str">
        <f t="shared" si="187"/>
        <v>08 2 00 00000000</v>
      </c>
    </row>
    <row r="1167" spans="1:21" s="17" customFormat="1" ht="52.8">
      <c r="A1167" s="15"/>
      <c r="B1167" s="133" t="s">
        <v>732</v>
      </c>
      <c r="C1167" s="134" t="s">
        <v>406</v>
      </c>
      <c r="D1167" s="135" t="s">
        <v>342</v>
      </c>
      <c r="E1167" s="135" t="s">
        <v>14</v>
      </c>
      <c r="F1167" s="135" t="s">
        <v>733</v>
      </c>
      <c r="G1167" s="135" t="s">
        <v>10</v>
      </c>
      <c r="H1167" s="136">
        <f>H1168</f>
        <v>1500000</v>
      </c>
      <c r="I1167" s="105">
        <f t="shared" si="203"/>
        <v>1500000</v>
      </c>
      <c r="J1167" s="16">
        <f t="shared" si="204"/>
        <v>0</v>
      </c>
      <c r="K1167" s="22">
        <v>1500</v>
      </c>
      <c r="O1167" s="22">
        <v>1500</v>
      </c>
      <c r="P1167" s="22">
        <v>0</v>
      </c>
      <c r="Q1167" s="22">
        <v>0</v>
      </c>
      <c r="R1167" s="22">
        <f t="shared" si="205"/>
        <v>1498500</v>
      </c>
      <c r="S1167" s="22" t="e">
        <f>#REF!-P1167</f>
        <v>#REF!</v>
      </c>
      <c r="T1167" s="22" t="e">
        <f>#REF!-Q1167</f>
        <v>#REF!</v>
      </c>
      <c r="U1167" s="18" t="str">
        <f t="shared" si="187"/>
        <v>08 2 04 00000000</v>
      </c>
    </row>
    <row r="1168" spans="1:21" s="17" customFormat="1" ht="66">
      <c r="A1168" s="15"/>
      <c r="B1168" s="133" t="s">
        <v>734</v>
      </c>
      <c r="C1168" s="134" t="s">
        <v>406</v>
      </c>
      <c r="D1168" s="135" t="s">
        <v>342</v>
      </c>
      <c r="E1168" s="135" t="s">
        <v>14</v>
      </c>
      <c r="F1168" s="135" t="s">
        <v>735</v>
      </c>
      <c r="G1168" s="135" t="s">
        <v>10</v>
      </c>
      <c r="H1168" s="136">
        <f t="shared" si="206"/>
        <v>1500000</v>
      </c>
      <c r="I1168" s="105">
        <f t="shared" si="203"/>
        <v>1500000</v>
      </c>
      <c r="J1168" s="16">
        <f t="shared" si="204"/>
        <v>0</v>
      </c>
      <c r="K1168" s="22">
        <v>1500</v>
      </c>
      <c r="O1168" s="22">
        <v>1500</v>
      </c>
      <c r="P1168" s="22">
        <v>0</v>
      </c>
      <c r="Q1168" s="22">
        <v>0</v>
      </c>
      <c r="R1168" s="22">
        <f t="shared" si="205"/>
        <v>1498500</v>
      </c>
      <c r="S1168" s="22" t="e">
        <f>#REF!-P1168</f>
        <v>#REF!</v>
      </c>
      <c r="T1168" s="22" t="e">
        <f>#REF!-Q1168</f>
        <v>#REF!</v>
      </c>
      <c r="U1168" s="18" t="str">
        <f t="shared" si="187"/>
        <v>08 2 04 60120000</v>
      </c>
    </row>
    <row r="1169" spans="1:21" s="17" customFormat="1" ht="26.4">
      <c r="A1169" s="15"/>
      <c r="B1169" s="133" t="s">
        <v>183</v>
      </c>
      <c r="C1169" s="134" t="s">
        <v>406</v>
      </c>
      <c r="D1169" s="135" t="s">
        <v>342</v>
      </c>
      <c r="E1169" s="135" t="s">
        <v>14</v>
      </c>
      <c r="F1169" s="135" t="s">
        <v>735</v>
      </c>
      <c r="G1169" s="135" t="s">
        <v>184</v>
      </c>
      <c r="H1169" s="136">
        <f>H1170</f>
        <v>1500000</v>
      </c>
      <c r="I1169" s="105">
        <f t="shared" si="203"/>
        <v>1500000</v>
      </c>
      <c r="J1169" s="16">
        <f t="shared" si="204"/>
        <v>0</v>
      </c>
      <c r="K1169" s="22">
        <v>1500</v>
      </c>
      <c r="O1169" s="22">
        <v>1500</v>
      </c>
      <c r="P1169" s="22">
        <v>0</v>
      </c>
      <c r="Q1169" s="22">
        <v>0</v>
      </c>
      <c r="R1169" s="22">
        <f t="shared" si="205"/>
        <v>1498500</v>
      </c>
      <c r="S1169" s="22" t="e">
        <f>#REF!-P1169</f>
        <v>#REF!</v>
      </c>
      <c r="T1169" s="22" t="e">
        <f>#REF!-Q1169</f>
        <v>#REF!</v>
      </c>
      <c r="U1169" s="18" t="str">
        <f t="shared" si="187"/>
        <v>08 2 04 60120630</v>
      </c>
    </row>
    <row r="1170" spans="1:21" s="17" customFormat="1" ht="26.4">
      <c r="A1170" s="15"/>
      <c r="B1170" s="133" t="s">
        <v>736</v>
      </c>
      <c r="C1170" s="134" t="s">
        <v>406</v>
      </c>
      <c r="D1170" s="135" t="s">
        <v>342</v>
      </c>
      <c r="E1170" s="135" t="s">
        <v>14</v>
      </c>
      <c r="F1170" s="135" t="s">
        <v>735</v>
      </c>
      <c r="G1170" s="135" t="s">
        <v>214</v>
      </c>
      <c r="H1170" s="136">
        <v>1500000</v>
      </c>
      <c r="I1170" s="105"/>
      <c r="J1170" s="16"/>
      <c r="K1170" s="22"/>
      <c r="O1170" s="22"/>
      <c r="P1170" s="22"/>
      <c r="Q1170" s="22"/>
      <c r="R1170" s="22"/>
      <c r="S1170" s="22"/>
      <c r="T1170" s="22"/>
      <c r="U1170" s="18"/>
    </row>
    <row r="1171" spans="1:21" s="17" customFormat="1" ht="15.6">
      <c r="A1171" s="15"/>
      <c r="B1171" s="129" t="s">
        <v>737</v>
      </c>
      <c r="C1171" s="130" t="s">
        <v>406</v>
      </c>
      <c r="D1171" s="131" t="s">
        <v>342</v>
      </c>
      <c r="E1171" s="131" t="s">
        <v>87</v>
      </c>
      <c r="F1171" s="131" t="s">
        <v>9</v>
      </c>
      <c r="G1171" s="131" t="s">
        <v>10</v>
      </c>
      <c r="H1171" s="132">
        <f t="shared" ref="H1171" si="207">H1172</f>
        <v>16961150</v>
      </c>
      <c r="I1171" s="104">
        <f>ROUND(K1171*1000,2)</f>
        <v>16961150</v>
      </c>
      <c r="J1171" s="16">
        <f>H1171-I1171</f>
        <v>0</v>
      </c>
      <c r="K1171" s="20">
        <v>16961.150000000001</v>
      </c>
      <c r="O1171" s="20">
        <v>16961.150000000001</v>
      </c>
      <c r="P1171" s="20">
        <v>16961.150000000001</v>
      </c>
      <c r="Q1171" s="20">
        <v>16961.150000000001</v>
      </c>
      <c r="R1171" s="20">
        <f>H1171-O1171</f>
        <v>16944188.850000001</v>
      </c>
      <c r="S1171" s="20" t="e">
        <f>#REF!-P1171</f>
        <v>#REF!</v>
      </c>
      <c r="T1171" s="20" t="e">
        <f>#REF!-Q1171</f>
        <v>#REF!</v>
      </c>
      <c r="U1171" s="18" t="str">
        <f t="shared" si="187"/>
        <v>00 0 00 00000000</v>
      </c>
    </row>
    <row r="1172" spans="1:21" s="17" customFormat="1" ht="26.4">
      <c r="A1172" s="15"/>
      <c r="B1172" s="133" t="s">
        <v>738</v>
      </c>
      <c r="C1172" s="134" t="s">
        <v>406</v>
      </c>
      <c r="D1172" s="135" t="s">
        <v>342</v>
      </c>
      <c r="E1172" s="135" t="s">
        <v>87</v>
      </c>
      <c r="F1172" s="135" t="s">
        <v>739</v>
      </c>
      <c r="G1172" s="135" t="s">
        <v>10</v>
      </c>
      <c r="H1172" s="136">
        <f>H1173</f>
        <v>16961150</v>
      </c>
      <c r="I1172" s="105">
        <f>ROUND(K1172*1000,2)</f>
        <v>16961150</v>
      </c>
      <c r="J1172" s="16">
        <f>H1172-I1172</f>
        <v>0</v>
      </c>
      <c r="K1172" s="22">
        <v>16961.150000000001</v>
      </c>
      <c r="O1172" s="22">
        <v>16961.150000000001</v>
      </c>
      <c r="P1172" s="22">
        <v>16961.150000000001</v>
      </c>
      <c r="Q1172" s="22">
        <v>16961.150000000001</v>
      </c>
      <c r="R1172" s="22">
        <f>H1172-O1172</f>
        <v>16944188.850000001</v>
      </c>
      <c r="S1172" s="22" t="e">
        <f>#REF!-P1172</f>
        <v>#REF!</v>
      </c>
      <c r="T1172" s="22" t="e">
        <f>#REF!-Q1172</f>
        <v>#REF!</v>
      </c>
      <c r="U1172" s="18" t="str">
        <f t="shared" si="187"/>
        <v>78 0 00 00000000</v>
      </c>
    </row>
    <row r="1173" spans="1:21" s="17" customFormat="1" ht="39.6">
      <c r="A1173" s="15"/>
      <c r="B1173" s="133" t="s">
        <v>740</v>
      </c>
      <c r="C1173" s="134" t="s">
        <v>406</v>
      </c>
      <c r="D1173" s="135" t="s">
        <v>342</v>
      </c>
      <c r="E1173" s="135" t="s">
        <v>87</v>
      </c>
      <c r="F1173" s="135" t="s">
        <v>741</v>
      </c>
      <c r="G1173" s="135" t="s">
        <v>10</v>
      </c>
      <c r="H1173" s="136">
        <f>H1174+H1183+H1187</f>
        <v>16961150</v>
      </c>
      <c r="I1173" s="105">
        <f>ROUND(K1173*1000,2)</f>
        <v>16961150</v>
      </c>
      <c r="J1173" s="16">
        <f>H1173-I1173</f>
        <v>0</v>
      </c>
      <c r="K1173" s="22">
        <v>16961.150000000001</v>
      </c>
      <c r="O1173" s="22">
        <v>16961.150000000001</v>
      </c>
      <c r="P1173" s="22">
        <v>16961.150000000001</v>
      </c>
      <c r="Q1173" s="22">
        <v>16961.150000000001</v>
      </c>
      <c r="R1173" s="22">
        <f>H1173-O1173</f>
        <v>16944188.850000001</v>
      </c>
      <c r="S1173" s="22" t="e">
        <f>#REF!-P1173</f>
        <v>#REF!</v>
      </c>
      <c r="T1173" s="22" t="e">
        <f>#REF!-Q1173</f>
        <v>#REF!</v>
      </c>
      <c r="U1173" s="18" t="str">
        <f t="shared" si="187"/>
        <v>78 1 00 00000000</v>
      </c>
    </row>
    <row r="1174" spans="1:21" s="17" customFormat="1" ht="26.4">
      <c r="A1174" s="15"/>
      <c r="B1174" s="133" t="s">
        <v>19</v>
      </c>
      <c r="C1174" s="134" t="s">
        <v>406</v>
      </c>
      <c r="D1174" s="135" t="s">
        <v>342</v>
      </c>
      <c r="E1174" s="135" t="s">
        <v>87</v>
      </c>
      <c r="F1174" s="135" t="s">
        <v>742</v>
      </c>
      <c r="G1174" s="135" t="s">
        <v>10</v>
      </c>
      <c r="H1174" s="136">
        <f>H1175+H1178+H1180</f>
        <v>778210</v>
      </c>
      <c r="I1174" s="105">
        <f>ROUND(K1174*1000,2)</f>
        <v>778210</v>
      </c>
      <c r="J1174" s="16">
        <f>H1174-I1174</f>
        <v>0</v>
      </c>
      <c r="K1174" s="22">
        <v>778.21</v>
      </c>
      <c r="O1174" s="22">
        <v>778.21</v>
      </c>
      <c r="P1174" s="22">
        <v>778.21</v>
      </c>
      <c r="Q1174" s="22">
        <v>778.21</v>
      </c>
      <c r="R1174" s="22">
        <f>H1174-O1174</f>
        <v>777431.79</v>
      </c>
      <c r="S1174" s="22" t="e">
        <f>#REF!-P1174</f>
        <v>#REF!</v>
      </c>
      <c r="T1174" s="22" t="e">
        <f>#REF!-Q1174</f>
        <v>#REF!</v>
      </c>
      <c r="U1174" s="18" t="str">
        <f t="shared" si="187"/>
        <v>78 1 00 10010000</v>
      </c>
    </row>
    <row r="1175" spans="1:21" s="17" customFormat="1" ht="26.4">
      <c r="A1175" s="15"/>
      <c r="B1175" s="137" t="s">
        <v>21</v>
      </c>
      <c r="C1175" s="134" t="s">
        <v>406</v>
      </c>
      <c r="D1175" s="135" t="s">
        <v>342</v>
      </c>
      <c r="E1175" s="135" t="s">
        <v>87</v>
      </c>
      <c r="F1175" s="135" t="s">
        <v>742</v>
      </c>
      <c r="G1175" s="135" t="s">
        <v>22</v>
      </c>
      <c r="H1175" s="136">
        <f>SUM(H1176:H1177)</f>
        <v>202210</v>
      </c>
      <c r="I1175" s="105">
        <f>ROUND(K1175*1000,2)</f>
        <v>202210</v>
      </c>
      <c r="J1175" s="16">
        <f>H1175-I1175</f>
        <v>0</v>
      </c>
      <c r="K1175" s="22">
        <v>202.21</v>
      </c>
      <c r="O1175" s="22">
        <v>202.21</v>
      </c>
      <c r="P1175" s="22">
        <v>202.21</v>
      </c>
      <c r="Q1175" s="22">
        <v>202.21</v>
      </c>
      <c r="R1175" s="22">
        <f>H1175-O1175</f>
        <v>202007.79</v>
      </c>
      <c r="S1175" s="22" t="e">
        <f>#REF!-P1175</f>
        <v>#REF!</v>
      </c>
      <c r="T1175" s="22" t="e">
        <f>#REF!-Q1175</f>
        <v>#REF!</v>
      </c>
      <c r="U1175" s="18" t="str">
        <f t="shared" si="187"/>
        <v>78 1 00 10010120</v>
      </c>
    </row>
    <row r="1176" spans="1:21" s="26" customFormat="1" ht="26.4">
      <c r="A1176" s="23"/>
      <c r="B1176" s="137" t="s">
        <v>23</v>
      </c>
      <c r="C1176" s="134" t="s">
        <v>406</v>
      </c>
      <c r="D1176" s="135" t="s">
        <v>342</v>
      </c>
      <c r="E1176" s="135" t="s">
        <v>87</v>
      </c>
      <c r="F1176" s="135" t="s">
        <v>742</v>
      </c>
      <c r="G1176" s="135" t="s">
        <v>24</v>
      </c>
      <c r="H1176" s="136">
        <v>155307.5</v>
      </c>
      <c r="I1176" s="106"/>
      <c r="J1176" s="25"/>
      <c r="K1176" s="24"/>
      <c r="O1176" s="24"/>
      <c r="P1176" s="24"/>
      <c r="Q1176" s="24"/>
      <c r="R1176" s="24"/>
      <c r="S1176" s="24"/>
      <c r="T1176" s="24"/>
      <c r="U1176" s="27"/>
    </row>
    <row r="1177" spans="1:21" s="26" customFormat="1" ht="39.6">
      <c r="A1177" s="23"/>
      <c r="B1177" s="137" t="s">
        <v>27</v>
      </c>
      <c r="C1177" s="134" t="s">
        <v>406</v>
      </c>
      <c r="D1177" s="135" t="s">
        <v>342</v>
      </c>
      <c r="E1177" s="135" t="s">
        <v>87</v>
      </c>
      <c r="F1177" s="135" t="s">
        <v>742</v>
      </c>
      <c r="G1177" s="135" t="s">
        <v>28</v>
      </c>
      <c r="H1177" s="136">
        <v>46902.5</v>
      </c>
      <c r="I1177" s="106"/>
      <c r="J1177" s="25"/>
      <c r="K1177" s="24"/>
      <c r="O1177" s="24"/>
      <c r="P1177" s="24"/>
      <c r="Q1177" s="24"/>
      <c r="R1177" s="24"/>
      <c r="S1177" s="24"/>
      <c r="T1177" s="24"/>
      <c r="U1177" s="27"/>
    </row>
    <row r="1178" spans="1:21" s="17" customFormat="1" ht="26.4">
      <c r="A1178" s="15"/>
      <c r="B1178" s="133" t="s">
        <v>29</v>
      </c>
      <c r="C1178" s="134" t="s">
        <v>406</v>
      </c>
      <c r="D1178" s="135" t="s">
        <v>342</v>
      </c>
      <c r="E1178" s="135" t="s">
        <v>87</v>
      </c>
      <c r="F1178" s="135" t="s">
        <v>742</v>
      </c>
      <c r="G1178" s="135" t="s">
        <v>30</v>
      </c>
      <c r="H1178" s="136">
        <f>H1179</f>
        <v>568000</v>
      </c>
      <c r="I1178" s="105">
        <f>ROUND(K1178*1000,2)</f>
        <v>568000</v>
      </c>
      <c r="J1178" s="16">
        <f>H1178-I1178</f>
        <v>0</v>
      </c>
      <c r="K1178" s="22">
        <v>568</v>
      </c>
      <c r="O1178" s="22">
        <v>568</v>
      </c>
      <c r="P1178" s="22">
        <v>568</v>
      </c>
      <c r="Q1178" s="22">
        <v>568</v>
      </c>
      <c r="R1178" s="22">
        <f>H1178-O1178</f>
        <v>567432</v>
      </c>
      <c r="S1178" s="22" t="e">
        <f>#REF!-P1178</f>
        <v>#REF!</v>
      </c>
      <c r="T1178" s="22" t="e">
        <f>#REF!-Q1178</f>
        <v>#REF!</v>
      </c>
      <c r="U1178" s="18" t="str">
        <f t="shared" si="187"/>
        <v>78 1 00 10010240</v>
      </c>
    </row>
    <row r="1179" spans="1:21" s="17" customFormat="1" ht="15.6">
      <c r="A1179" s="15"/>
      <c r="B1179" s="133" t="s">
        <v>31</v>
      </c>
      <c r="C1179" s="134" t="s">
        <v>406</v>
      </c>
      <c r="D1179" s="135" t="s">
        <v>342</v>
      </c>
      <c r="E1179" s="135" t="s">
        <v>87</v>
      </c>
      <c r="F1179" s="135" t="s">
        <v>742</v>
      </c>
      <c r="G1179" s="135" t="s">
        <v>32</v>
      </c>
      <c r="H1179" s="136">
        <v>568000</v>
      </c>
      <c r="I1179" s="105"/>
      <c r="J1179" s="16"/>
      <c r="K1179" s="22"/>
      <c r="O1179" s="22"/>
      <c r="P1179" s="22"/>
      <c r="Q1179" s="22"/>
      <c r="R1179" s="22"/>
      <c r="S1179" s="22"/>
      <c r="T1179" s="22"/>
      <c r="U1179" s="18"/>
    </row>
    <row r="1180" spans="1:21" s="17" customFormat="1" ht="15.6">
      <c r="A1180" s="15"/>
      <c r="B1180" s="133" t="s">
        <v>33</v>
      </c>
      <c r="C1180" s="134" t="s">
        <v>406</v>
      </c>
      <c r="D1180" s="135" t="s">
        <v>342</v>
      </c>
      <c r="E1180" s="135" t="s">
        <v>87</v>
      </c>
      <c r="F1180" s="135" t="s">
        <v>742</v>
      </c>
      <c r="G1180" s="135" t="s">
        <v>34</v>
      </c>
      <c r="H1180" s="136">
        <f>SUM(H1181:H1182)</f>
        <v>8000</v>
      </c>
      <c r="I1180" s="105">
        <f>ROUND(K1180*1000,2)</f>
        <v>8000</v>
      </c>
      <c r="J1180" s="16">
        <f>H1180-I1180</f>
        <v>0</v>
      </c>
      <c r="K1180" s="22">
        <v>8</v>
      </c>
      <c r="O1180" s="22">
        <v>8</v>
      </c>
      <c r="P1180" s="22">
        <v>8</v>
      </c>
      <c r="Q1180" s="22">
        <v>8</v>
      </c>
      <c r="R1180" s="22">
        <f>H1180-O1180</f>
        <v>7992</v>
      </c>
      <c r="S1180" s="22" t="e">
        <f>#REF!-P1180</f>
        <v>#REF!</v>
      </c>
      <c r="T1180" s="22" t="e">
        <f>#REF!-Q1180</f>
        <v>#REF!</v>
      </c>
      <c r="U1180" s="18" t="str">
        <f t="shared" si="187"/>
        <v>78 1 00 10010850</v>
      </c>
    </row>
    <row r="1181" spans="1:21" s="26" customFormat="1" ht="15.6">
      <c r="A1181" s="23"/>
      <c r="B1181" s="137" t="s">
        <v>35</v>
      </c>
      <c r="C1181" s="134" t="s">
        <v>406</v>
      </c>
      <c r="D1181" s="135" t="s">
        <v>342</v>
      </c>
      <c r="E1181" s="135" t="s">
        <v>87</v>
      </c>
      <c r="F1181" s="135" t="s">
        <v>742</v>
      </c>
      <c r="G1181" s="135" t="s">
        <v>36</v>
      </c>
      <c r="H1181" s="136">
        <v>5000</v>
      </c>
      <c r="I1181" s="106"/>
      <c r="J1181" s="25"/>
      <c r="K1181" s="24"/>
      <c r="O1181" s="24"/>
      <c r="P1181" s="24"/>
      <c r="Q1181" s="24"/>
      <c r="R1181" s="24"/>
      <c r="S1181" s="24"/>
      <c r="T1181" s="24"/>
      <c r="U1181" s="27"/>
    </row>
    <row r="1182" spans="1:21" s="26" customFormat="1" ht="15.6">
      <c r="A1182" s="23"/>
      <c r="B1182" s="137" t="s">
        <v>37</v>
      </c>
      <c r="C1182" s="134" t="s">
        <v>406</v>
      </c>
      <c r="D1182" s="135" t="s">
        <v>342</v>
      </c>
      <c r="E1182" s="135" t="s">
        <v>87</v>
      </c>
      <c r="F1182" s="135" t="s">
        <v>742</v>
      </c>
      <c r="G1182" s="135" t="s">
        <v>38</v>
      </c>
      <c r="H1182" s="136">
        <v>3000</v>
      </c>
      <c r="I1182" s="106"/>
      <c r="J1182" s="25"/>
      <c r="K1182" s="24"/>
      <c r="O1182" s="24"/>
      <c r="P1182" s="24"/>
      <c r="Q1182" s="24"/>
      <c r="R1182" s="24"/>
      <c r="S1182" s="24"/>
      <c r="T1182" s="24"/>
      <c r="U1182" s="27"/>
    </row>
    <row r="1183" spans="1:21" s="17" customFormat="1" ht="26.4">
      <c r="A1183" s="15"/>
      <c r="B1183" s="133" t="s">
        <v>39</v>
      </c>
      <c r="C1183" s="134" t="s">
        <v>406</v>
      </c>
      <c r="D1183" s="135" t="s">
        <v>342</v>
      </c>
      <c r="E1183" s="135" t="s">
        <v>87</v>
      </c>
      <c r="F1183" s="135" t="s">
        <v>743</v>
      </c>
      <c r="G1183" s="135" t="s">
        <v>10</v>
      </c>
      <c r="H1183" s="136">
        <f>H1184</f>
        <v>7074540</v>
      </c>
      <c r="I1183" s="105">
        <f>ROUND(K1183*1000,2)</f>
        <v>7074540</v>
      </c>
      <c r="J1183" s="16">
        <f>H1183-I1183</f>
        <v>0</v>
      </c>
      <c r="K1183" s="22">
        <v>7074.5400000000009</v>
      </c>
      <c r="O1183" s="22">
        <v>7074.5400000000009</v>
      </c>
      <c r="P1183" s="22">
        <v>7074.5400000000009</v>
      </c>
      <c r="Q1183" s="22">
        <v>7074.5400000000009</v>
      </c>
      <c r="R1183" s="22">
        <f>H1183-O1183</f>
        <v>7067465.46</v>
      </c>
      <c r="S1183" s="22" t="e">
        <f>#REF!-P1183</f>
        <v>#REF!</v>
      </c>
      <c r="T1183" s="22" t="e">
        <f>#REF!-Q1183</f>
        <v>#REF!</v>
      </c>
      <c r="U1183" s="18" t="str">
        <f t="shared" si="187"/>
        <v>78 1 00 10020000</v>
      </c>
    </row>
    <row r="1184" spans="1:21" s="17" customFormat="1" ht="26.4">
      <c r="A1184" s="15"/>
      <c r="B1184" s="137" t="s">
        <v>21</v>
      </c>
      <c r="C1184" s="134" t="s">
        <v>406</v>
      </c>
      <c r="D1184" s="135" t="s">
        <v>342</v>
      </c>
      <c r="E1184" s="135" t="s">
        <v>87</v>
      </c>
      <c r="F1184" s="135" t="s">
        <v>743</v>
      </c>
      <c r="G1184" s="135" t="s">
        <v>22</v>
      </c>
      <c r="H1184" s="136">
        <f>SUM(H1185:H1186)</f>
        <v>7074540</v>
      </c>
      <c r="I1184" s="105">
        <f>ROUND(K1184*1000,2)</f>
        <v>7074540</v>
      </c>
      <c r="J1184" s="16">
        <f>H1184-I1184</f>
        <v>0</v>
      </c>
      <c r="K1184" s="22">
        <v>7074.5400000000009</v>
      </c>
      <c r="O1184" s="22">
        <v>7074.5400000000009</v>
      </c>
      <c r="P1184" s="22">
        <v>7074.5400000000009</v>
      </c>
      <c r="Q1184" s="22">
        <v>7074.5400000000009</v>
      </c>
      <c r="R1184" s="22">
        <f>H1184-O1184</f>
        <v>7067465.46</v>
      </c>
      <c r="S1184" s="22" t="e">
        <f>#REF!-P1184</f>
        <v>#REF!</v>
      </c>
      <c r="T1184" s="22" t="e">
        <f>#REF!-Q1184</f>
        <v>#REF!</v>
      </c>
      <c r="U1184" s="18" t="str">
        <f t="shared" si="187"/>
        <v>78 1 00 10020120</v>
      </c>
    </row>
    <row r="1185" spans="1:21" s="26" customFormat="1" ht="15.6">
      <c r="A1185" s="23"/>
      <c r="B1185" s="137" t="s">
        <v>41</v>
      </c>
      <c r="C1185" s="134" t="s">
        <v>406</v>
      </c>
      <c r="D1185" s="135" t="s">
        <v>342</v>
      </c>
      <c r="E1185" s="135" t="s">
        <v>87</v>
      </c>
      <c r="F1185" s="135" t="s">
        <v>743</v>
      </c>
      <c r="G1185" s="135" t="s">
        <v>42</v>
      </c>
      <c r="H1185" s="136">
        <v>5433600</v>
      </c>
      <c r="I1185" s="106"/>
      <c r="J1185" s="25"/>
      <c r="K1185" s="24"/>
      <c r="O1185" s="24"/>
      <c r="P1185" s="24"/>
      <c r="Q1185" s="24"/>
      <c r="R1185" s="24"/>
      <c r="S1185" s="24"/>
      <c r="T1185" s="24"/>
      <c r="U1185" s="27"/>
    </row>
    <row r="1186" spans="1:21" s="26" customFormat="1" ht="39.6">
      <c r="A1186" s="23"/>
      <c r="B1186" s="137" t="s">
        <v>27</v>
      </c>
      <c r="C1186" s="134" t="s">
        <v>406</v>
      </c>
      <c r="D1186" s="135" t="s">
        <v>342</v>
      </c>
      <c r="E1186" s="135" t="s">
        <v>87</v>
      </c>
      <c r="F1186" s="135" t="s">
        <v>743</v>
      </c>
      <c r="G1186" s="135" t="s">
        <v>28</v>
      </c>
      <c r="H1186" s="136">
        <v>1640940</v>
      </c>
      <c r="I1186" s="106"/>
      <c r="J1186" s="25"/>
      <c r="K1186" s="24"/>
      <c r="O1186" s="24"/>
      <c r="P1186" s="24"/>
      <c r="Q1186" s="24"/>
      <c r="R1186" s="24"/>
      <c r="S1186" s="24"/>
      <c r="T1186" s="24"/>
      <c r="U1186" s="27"/>
    </row>
    <row r="1187" spans="1:21" s="17" customFormat="1" ht="26.4">
      <c r="A1187" s="15"/>
      <c r="B1187" s="149" t="s">
        <v>137</v>
      </c>
      <c r="C1187" s="134" t="s">
        <v>406</v>
      </c>
      <c r="D1187" s="135" t="s">
        <v>342</v>
      </c>
      <c r="E1187" s="135" t="s">
        <v>87</v>
      </c>
      <c r="F1187" s="153" t="s">
        <v>744</v>
      </c>
      <c r="G1187" s="153" t="s">
        <v>10</v>
      </c>
      <c r="H1187" s="136">
        <f>H1188+H1191</f>
        <v>9108400</v>
      </c>
      <c r="I1187" s="105">
        <f>ROUND(K1187*1000,2)</f>
        <v>9108400</v>
      </c>
      <c r="J1187" s="16">
        <f>H1187-I1187</f>
        <v>0</v>
      </c>
      <c r="K1187" s="22">
        <v>9108.4</v>
      </c>
      <c r="O1187" s="22">
        <v>9108.4</v>
      </c>
      <c r="P1187" s="22">
        <v>9108.4</v>
      </c>
      <c r="Q1187" s="22">
        <v>9108.4</v>
      </c>
      <c r="R1187" s="22">
        <f>H1187-O1187</f>
        <v>9099291.5999999996</v>
      </c>
      <c r="S1187" s="22" t="e">
        <f>#REF!-P1187</f>
        <v>#REF!</v>
      </c>
      <c r="T1187" s="22" t="e">
        <f>#REF!-Q1187</f>
        <v>#REF!</v>
      </c>
      <c r="U1187" s="18" t="str">
        <f t="shared" ref="U1187:U1281" si="208">CONCATENATE(F1187,G1187)</f>
        <v>78 1 00 11010000</v>
      </c>
    </row>
    <row r="1188" spans="1:21" s="17" customFormat="1" ht="15.6">
      <c r="A1188" s="15"/>
      <c r="B1188" s="148" t="s">
        <v>139</v>
      </c>
      <c r="C1188" s="134" t="s">
        <v>406</v>
      </c>
      <c r="D1188" s="135" t="s">
        <v>342</v>
      </c>
      <c r="E1188" s="135" t="s">
        <v>87</v>
      </c>
      <c r="F1188" s="153" t="s">
        <v>744</v>
      </c>
      <c r="G1188" s="153" t="s">
        <v>140</v>
      </c>
      <c r="H1188" s="136">
        <f>SUM(H1189:H1190)</f>
        <v>7968400</v>
      </c>
      <c r="I1188" s="105">
        <f>ROUND(K1188*1000,2)</f>
        <v>7968400</v>
      </c>
      <c r="J1188" s="16">
        <f>H1188-I1188</f>
        <v>0</v>
      </c>
      <c r="K1188" s="22">
        <v>7968.4</v>
      </c>
      <c r="O1188" s="22">
        <v>7968.4</v>
      </c>
      <c r="P1188" s="22">
        <v>7968.4</v>
      </c>
      <c r="Q1188" s="22">
        <v>7968.4</v>
      </c>
      <c r="R1188" s="22">
        <f>H1188-O1188</f>
        <v>7960431.5999999996</v>
      </c>
      <c r="S1188" s="22" t="e">
        <f>#REF!-P1188</f>
        <v>#REF!</v>
      </c>
      <c r="T1188" s="22" t="e">
        <f>#REF!-Q1188</f>
        <v>#REF!</v>
      </c>
      <c r="U1188" s="18" t="str">
        <f t="shared" si="208"/>
        <v>78 1 00 11010110</v>
      </c>
    </row>
    <row r="1189" spans="1:21" s="26" customFormat="1" ht="15.6">
      <c r="A1189" s="23"/>
      <c r="B1189" s="137" t="s">
        <v>141</v>
      </c>
      <c r="C1189" s="134" t="s">
        <v>406</v>
      </c>
      <c r="D1189" s="135" t="s">
        <v>342</v>
      </c>
      <c r="E1189" s="135" t="s">
        <v>87</v>
      </c>
      <c r="F1189" s="153" t="s">
        <v>744</v>
      </c>
      <c r="G1189" s="153" t="s">
        <v>142</v>
      </c>
      <c r="H1189" s="136">
        <v>6120120</v>
      </c>
      <c r="I1189" s="106"/>
      <c r="J1189" s="25"/>
      <c r="K1189" s="24"/>
      <c r="O1189" s="24"/>
      <c r="P1189" s="24"/>
      <c r="Q1189" s="24"/>
      <c r="R1189" s="24"/>
      <c r="S1189" s="24"/>
      <c r="T1189" s="24"/>
      <c r="U1189" s="27"/>
    </row>
    <row r="1190" spans="1:21" s="26" customFormat="1" ht="39.6">
      <c r="A1190" s="23"/>
      <c r="B1190" s="137" t="s">
        <v>487</v>
      </c>
      <c r="C1190" s="134" t="s">
        <v>406</v>
      </c>
      <c r="D1190" s="135" t="s">
        <v>342</v>
      </c>
      <c r="E1190" s="135" t="s">
        <v>87</v>
      </c>
      <c r="F1190" s="153" t="s">
        <v>744</v>
      </c>
      <c r="G1190" s="153" t="s">
        <v>146</v>
      </c>
      <c r="H1190" s="136">
        <v>1848280</v>
      </c>
      <c r="I1190" s="106"/>
      <c r="J1190" s="25"/>
      <c r="K1190" s="24"/>
      <c r="O1190" s="24"/>
      <c r="P1190" s="24"/>
      <c r="Q1190" s="24"/>
      <c r="R1190" s="24"/>
      <c r="S1190" s="24"/>
      <c r="T1190" s="24"/>
      <c r="U1190" s="27"/>
    </row>
    <row r="1191" spans="1:21" s="17" customFormat="1" ht="26.4">
      <c r="A1191" s="15"/>
      <c r="B1191" s="133" t="s">
        <v>29</v>
      </c>
      <c r="C1191" s="134" t="s">
        <v>406</v>
      </c>
      <c r="D1191" s="135" t="s">
        <v>342</v>
      </c>
      <c r="E1191" s="135" t="s">
        <v>87</v>
      </c>
      <c r="F1191" s="153" t="s">
        <v>744</v>
      </c>
      <c r="G1191" s="153" t="s">
        <v>30</v>
      </c>
      <c r="H1191" s="136">
        <f>H1192</f>
        <v>1140000</v>
      </c>
      <c r="I1191" s="105">
        <f>ROUND(K1191*1000,2)</f>
        <v>1140000</v>
      </c>
      <c r="J1191" s="16">
        <f>H1191-I1191</f>
        <v>0</v>
      </c>
      <c r="K1191" s="22">
        <v>1140</v>
      </c>
      <c r="O1191" s="22">
        <v>1140</v>
      </c>
      <c r="P1191" s="22">
        <v>1140</v>
      </c>
      <c r="Q1191" s="22">
        <v>1140</v>
      </c>
      <c r="R1191" s="22">
        <f>H1191-O1191</f>
        <v>1138860</v>
      </c>
      <c r="S1191" s="22" t="e">
        <f>#REF!-P1191</f>
        <v>#REF!</v>
      </c>
      <c r="T1191" s="22" t="e">
        <f>#REF!-Q1191</f>
        <v>#REF!</v>
      </c>
      <c r="U1191" s="18" t="str">
        <f t="shared" si="208"/>
        <v>78 1 00 11010240</v>
      </c>
    </row>
    <row r="1192" spans="1:21" s="17" customFormat="1" ht="15.6">
      <c r="A1192" s="15"/>
      <c r="B1192" s="133" t="s">
        <v>31</v>
      </c>
      <c r="C1192" s="134" t="s">
        <v>406</v>
      </c>
      <c r="D1192" s="135" t="s">
        <v>342</v>
      </c>
      <c r="E1192" s="135" t="s">
        <v>87</v>
      </c>
      <c r="F1192" s="153" t="s">
        <v>744</v>
      </c>
      <c r="G1192" s="153" t="s">
        <v>32</v>
      </c>
      <c r="H1192" s="136">
        <v>1140000</v>
      </c>
      <c r="I1192" s="105"/>
      <c r="J1192" s="16"/>
      <c r="K1192" s="22"/>
      <c r="O1192" s="22"/>
      <c r="P1192" s="22"/>
      <c r="Q1192" s="22"/>
      <c r="R1192" s="22"/>
      <c r="S1192" s="22"/>
      <c r="T1192" s="22"/>
      <c r="U1192" s="18"/>
    </row>
    <row r="1193" spans="1:21" s="17" customFormat="1" ht="15.6">
      <c r="A1193" s="15"/>
      <c r="B1193" s="137"/>
      <c r="C1193" s="134"/>
      <c r="D1193" s="135"/>
      <c r="E1193" s="135"/>
      <c r="F1193" s="135"/>
      <c r="G1193" s="135"/>
      <c r="H1193" s="136"/>
      <c r="I1193" s="105">
        <f t="shared" ref="I1193:I1200" si="209">ROUND(K1193*1000,2)</f>
        <v>0</v>
      </c>
      <c r="J1193" s="16">
        <f t="shared" ref="J1193:J1200" si="210">H1193-I1193</f>
        <v>0</v>
      </c>
      <c r="K1193" s="22"/>
      <c r="O1193" s="22"/>
      <c r="P1193" s="22"/>
      <c r="Q1193" s="22"/>
      <c r="R1193" s="22">
        <f t="shared" ref="R1193:R1200" si="211">H1193-O1193</f>
        <v>0</v>
      </c>
      <c r="S1193" s="22" t="e">
        <f>#REF!-P1193</f>
        <v>#REF!</v>
      </c>
      <c r="T1193" s="22" t="e">
        <f>#REF!-Q1193</f>
        <v>#REF!</v>
      </c>
      <c r="U1193" s="18" t="str">
        <f t="shared" si="208"/>
        <v/>
      </c>
    </row>
    <row r="1194" spans="1:21" s="17" customFormat="1" ht="15.6">
      <c r="A1194" s="15"/>
      <c r="B1194" s="123" t="s">
        <v>745</v>
      </c>
      <c r="C1194" s="124" t="s">
        <v>746</v>
      </c>
      <c r="D1194" s="125" t="s">
        <v>8</v>
      </c>
      <c r="E1194" s="125" t="s">
        <v>8</v>
      </c>
      <c r="F1194" s="125" t="s">
        <v>9</v>
      </c>
      <c r="G1194" s="125" t="s">
        <v>10</v>
      </c>
      <c r="H1194" s="78">
        <f>H1195+H1237+H1248+H1275</f>
        <v>136890380</v>
      </c>
      <c r="I1194" s="107">
        <f t="shared" si="209"/>
        <v>136890380</v>
      </c>
      <c r="J1194" s="16">
        <f t="shared" si="210"/>
        <v>0</v>
      </c>
      <c r="K1194" s="28">
        <v>136890.37999999998</v>
      </c>
      <c r="O1194" s="28">
        <v>136890.37999999998</v>
      </c>
      <c r="P1194" s="28">
        <v>136743.88999999998</v>
      </c>
      <c r="Q1194" s="28">
        <v>144115.65</v>
      </c>
      <c r="R1194" s="28">
        <f t="shared" si="211"/>
        <v>136753489.62</v>
      </c>
      <c r="S1194" s="28" t="e">
        <f>#REF!-P1194</f>
        <v>#REF!</v>
      </c>
      <c r="T1194" s="28" t="e">
        <f>#REF!-Q1194</f>
        <v>#REF!</v>
      </c>
      <c r="U1194" s="18" t="str">
        <f t="shared" si="208"/>
        <v>00 0 00 00000000</v>
      </c>
    </row>
    <row r="1195" spans="1:21" s="17" customFormat="1" ht="15.6">
      <c r="A1195" s="15"/>
      <c r="B1195" s="126" t="s">
        <v>11</v>
      </c>
      <c r="C1195" s="127" t="s">
        <v>746</v>
      </c>
      <c r="D1195" s="128" t="s">
        <v>12</v>
      </c>
      <c r="E1195" s="128" t="s">
        <v>8</v>
      </c>
      <c r="F1195" s="128" t="s">
        <v>9</v>
      </c>
      <c r="G1195" s="128" t="s">
        <v>10</v>
      </c>
      <c r="H1195" s="77">
        <f>H1196+H1222</f>
        <v>35074360</v>
      </c>
      <c r="I1195" s="79">
        <f t="shared" si="209"/>
        <v>35074360</v>
      </c>
      <c r="J1195" s="16">
        <f t="shared" si="210"/>
        <v>0</v>
      </c>
      <c r="K1195" s="19">
        <v>35074.359999999993</v>
      </c>
      <c r="O1195" s="19">
        <v>35074.359999999993</v>
      </c>
      <c r="P1195" s="19">
        <v>33719.359999999993</v>
      </c>
      <c r="Q1195" s="19">
        <v>33719.359999999993</v>
      </c>
      <c r="R1195" s="19">
        <f t="shared" si="211"/>
        <v>35039285.640000001</v>
      </c>
      <c r="S1195" s="19" t="e">
        <f>#REF!-P1195</f>
        <v>#REF!</v>
      </c>
      <c r="T1195" s="19" t="e">
        <f>#REF!-Q1195</f>
        <v>#REF!</v>
      </c>
      <c r="U1195" s="18" t="str">
        <f t="shared" si="208"/>
        <v>00 0 00 00000000</v>
      </c>
    </row>
    <row r="1196" spans="1:21" s="17" customFormat="1" ht="39.6">
      <c r="A1196" s="15"/>
      <c r="B1196" s="129" t="s">
        <v>73</v>
      </c>
      <c r="C1196" s="130" t="s">
        <v>746</v>
      </c>
      <c r="D1196" s="131" t="s">
        <v>12</v>
      </c>
      <c r="E1196" s="131" t="s">
        <v>74</v>
      </c>
      <c r="F1196" s="131" t="s">
        <v>9</v>
      </c>
      <c r="G1196" s="131" t="s">
        <v>10</v>
      </c>
      <c r="H1196" s="132">
        <f t="shared" ref="H1196:H1197" si="212">H1197</f>
        <v>33329160</v>
      </c>
      <c r="I1196" s="104">
        <f t="shared" si="209"/>
        <v>33329160</v>
      </c>
      <c r="J1196" s="16">
        <f t="shared" si="210"/>
        <v>0</v>
      </c>
      <c r="K1196" s="20">
        <v>33329.159999999996</v>
      </c>
      <c r="O1196" s="20">
        <v>33329.159999999996</v>
      </c>
      <c r="P1196" s="20">
        <v>33329.159999999996</v>
      </c>
      <c r="Q1196" s="20">
        <v>33329.159999999996</v>
      </c>
      <c r="R1196" s="20">
        <f t="shared" si="211"/>
        <v>33295830.84</v>
      </c>
      <c r="S1196" s="20" t="e">
        <f>#REF!-P1196</f>
        <v>#REF!</v>
      </c>
      <c r="T1196" s="20" t="e">
        <f>#REF!-Q1196</f>
        <v>#REF!</v>
      </c>
      <c r="U1196" s="18" t="str">
        <f t="shared" si="208"/>
        <v>00 0 00 00000000</v>
      </c>
    </row>
    <row r="1197" spans="1:21" s="17" customFormat="1" ht="26.4">
      <c r="A1197" s="15"/>
      <c r="B1197" s="151" t="s">
        <v>747</v>
      </c>
      <c r="C1197" s="140" t="s">
        <v>746</v>
      </c>
      <c r="D1197" s="141" t="s">
        <v>12</v>
      </c>
      <c r="E1197" s="141" t="s">
        <v>74</v>
      </c>
      <c r="F1197" s="141" t="s">
        <v>748</v>
      </c>
      <c r="G1197" s="141" t="s">
        <v>10</v>
      </c>
      <c r="H1197" s="142">
        <f t="shared" si="212"/>
        <v>33329160</v>
      </c>
      <c r="I1197" s="55">
        <f t="shared" si="209"/>
        <v>33329160</v>
      </c>
      <c r="J1197" s="16">
        <f t="shared" si="210"/>
        <v>0</v>
      </c>
      <c r="K1197" s="29">
        <v>33329.159999999996</v>
      </c>
      <c r="O1197" s="29">
        <v>33329.159999999996</v>
      </c>
      <c r="P1197" s="29">
        <v>33329.159999999996</v>
      </c>
      <c r="Q1197" s="29">
        <v>33329.159999999996</v>
      </c>
      <c r="R1197" s="29">
        <f t="shared" si="211"/>
        <v>33295830.84</v>
      </c>
      <c r="S1197" s="29" t="e">
        <f>#REF!-P1197</f>
        <v>#REF!</v>
      </c>
      <c r="T1197" s="29" t="e">
        <f>#REF!-Q1197</f>
        <v>#REF!</v>
      </c>
      <c r="U1197" s="18" t="str">
        <f t="shared" si="208"/>
        <v>80 0 00 00000000</v>
      </c>
    </row>
    <row r="1198" spans="1:21" s="17" customFormat="1" ht="26.4">
      <c r="A1198" s="15"/>
      <c r="B1198" s="151" t="s">
        <v>749</v>
      </c>
      <c r="C1198" s="140" t="s">
        <v>746</v>
      </c>
      <c r="D1198" s="141" t="s">
        <v>12</v>
      </c>
      <c r="E1198" s="141" t="s">
        <v>74</v>
      </c>
      <c r="F1198" s="141" t="s">
        <v>750</v>
      </c>
      <c r="G1198" s="141" t="s">
        <v>10</v>
      </c>
      <c r="H1198" s="142">
        <f>H1199+H1208+H1212+H1219</f>
        <v>33329160</v>
      </c>
      <c r="I1198" s="55">
        <f t="shared" si="209"/>
        <v>33329160</v>
      </c>
      <c r="J1198" s="16">
        <f t="shared" si="210"/>
        <v>0</v>
      </c>
      <c r="K1198" s="29">
        <v>33329.159999999996</v>
      </c>
      <c r="O1198" s="29">
        <v>33329.159999999996</v>
      </c>
      <c r="P1198" s="29">
        <v>33329.159999999996</v>
      </c>
      <c r="Q1198" s="29">
        <v>33329.159999999996</v>
      </c>
      <c r="R1198" s="29">
        <f t="shared" si="211"/>
        <v>33295830.84</v>
      </c>
      <c r="S1198" s="29" t="e">
        <f>#REF!-P1198</f>
        <v>#REF!</v>
      </c>
      <c r="T1198" s="29" t="e">
        <f>#REF!-Q1198</f>
        <v>#REF!</v>
      </c>
      <c r="U1198" s="18" t="str">
        <f t="shared" si="208"/>
        <v>80 1 00 00000000</v>
      </c>
    </row>
    <row r="1199" spans="1:21" s="17" customFormat="1" ht="26.4">
      <c r="A1199" s="15"/>
      <c r="B1199" s="133" t="s">
        <v>19</v>
      </c>
      <c r="C1199" s="140" t="s">
        <v>746</v>
      </c>
      <c r="D1199" s="141" t="s">
        <v>12</v>
      </c>
      <c r="E1199" s="141" t="s">
        <v>74</v>
      </c>
      <c r="F1199" s="141" t="s">
        <v>751</v>
      </c>
      <c r="G1199" s="141" t="s">
        <v>10</v>
      </c>
      <c r="H1199" s="142">
        <f>H1200+H1203+H1205</f>
        <v>4038210</v>
      </c>
      <c r="I1199" s="55">
        <f t="shared" si="209"/>
        <v>4038210</v>
      </c>
      <c r="J1199" s="16">
        <f t="shared" si="210"/>
        <v>0</v>
      </c>
      <c r="K1199" s="29">
        <v>4038.21</v>
      </c>
      <c r="O1199" s="29">
        <v>4038.21</v>
      </c>
      <c r="P1199" s="29">
        <v>4038.21</v>
      </c>
      <c r="Q1199" s="29">
        <v>4038.21</v>
      </c>
      <c r="R1199" s="29">
        <f t="shared" si="211"/>
        <v>4034171.79</v>
      </c>
      <c r="S1199" s="29" t="e">
        <f>#REF!-P1199</f>
        <v>#REF!</v>
      </c>
      <c r="T1199" s="29" t="e">
        <f>#REF!-Q1199</f>
        <v>#REF!</v>
      </c>
      <c r="U1199" s="18" t="str">
        <f t="shared" si="208"/>
        <v>80 1 00 10010000</v>
      </c>
    </row>
    <row r="1200" spans="1:21" s="17" customFormat="1" ht="26.4">
      <c r="A1200" s="15"/>
      <c r="B1200" s="137" t="s">
        <v>21</v>
      </c>
      <c r="C1200" s="140" t="s">
        <v>746</v>
      </c>
      <c r="D1200" s="141" t="s">
        <v>12</v>
      </c>
      <c r="E1200" s="141" t="s">
        <v>74</v>
      </c>
      <c r="F1200" s="141" t="s">
        <v>751</v>
      </c>
      <c r="G1200" s="141" t="s">
        <v>22</v>
      </c>
      <c r="H1200" s="136">
        <f>SUM(H1201:H1202)</f>
        <v>620460</v>
      </c>
      <c r="I1200" s="105">
        <f t="shared" si="209"/>
        <v>620460</v>
      </c>
      <c r="J1200" s="16">
        <f t="shared" si="210"/>
        <v>0</v>
      </c>
      <c r="K1200" s="29">
        <v>620.46</v>
      </c>
      <c r="O1200" s="29">
        <v>620.46</v>
      </c>
      <c r="P1200" s="29">
        <v>620.46</v>
      </c>
      <c r="Q1200" s="29">
        <v>620.46</v>
      </c>
      <c r="R1200" s="29">
        <f t="shared" si="211"/>
        <v>619839.54</v>
      </c>
      <c r="S1200" s="29" t="e">
        <f>#REF!-P1200</f>
        <v>#REF!</v>
      </c>
      <c r="T1200" s="29" t="e">
        <f>#REF!-Q1200</f>
        <v>#REF!</v>
      </c>
      <c r="U1200" s="18" t="str">
        <f t="shared" si="208"/>
        <v>80 1 00 10010120</v>
      </c>
    </row>
    <row r="1201" spans="1:21" s="26" customFormat="1" ht="26.4">
      <c r="A1201" s="23"/>
      <c r="B1201" s="137" t="s">
        <v>23</v>
      </c>
      <c r="C1201" s="140" t="s">
        <v>746</v>
      </c>
      <c r="D1201" s="141" t="s">
        <v>12</v>
      </c>
      <c r="E1201" s="141" t="s">
        <v>74</v>
      </c>
      <c r="F1201" s="141" t="s">
        <v>751</v>
      </c>
      <c r="G1201" s="135" t="s">
        <v>24</v>
      </c>
      <c r="H1201" s="136">
        <v>476560</v>
      </c>
      <c r="I1201" s="106"/>
      <c r="J1201" s="25"/>
      <c r="K1201" s="24"/>
      <c r="O1201" s="24"/>
      <c r="P1201" s="24"/>
      <c r="Q1201" s="24"/>
      <c r="R1201" s="24"/>
      <c r="S1201" s="24"/>
      <c r="T1201" s="24"/>
      <c r="U1201" s="27"/>
    </row>
    <row r="1202" spans="1:21" s="26" customFormat="1" ht="39.6">
      <c r="A1202" s="23"/>
      <c r="B1202" s="137" t="s">
        <v>27</v>
      </c>
      <c r="C1202" s="140" t="s">
        <v>746</v>
      </c>
      <c r="D1202" s="141" t="s">
        <v>12</v>
      </c>
      <c r="E1202" s="141" t="s">
        <v>74</v>
      </c>
      <c r="F1202" s="141" t="s">
        <v>751</v>
      </c>
      <c r="G1202" s="135" t="s">
        <v>28</v>
      </c>
      <c r="H1202" s="136">
        <v>143900</v>
      </c>
      <c r="I1202" s="106"/>
      <c r="J1202" s="25"/>
      <c r="K1202" s="24"/>
      <c r="O1202" s="24"/>
      <c r="P1202" s="24"/>
      <c r="Q1202" s="24"/>
      <c r="R1202" s="24"/>
      <c r="S1202" s="24"/>
      <c r="T1202" s="24"/>
      <c r="U1202" s="27"/>
    </row>
    <row r="1203" spans="1:21" s="17" customFormat="1" ht="26.4">
      <c r="A1203" s="15"/>
      <c r="B1203" s="133" t="s">
        <v>29</v>
      </c>
      <c r="C1203" s="140" t="s">
        <v>746</v>
      </c>
      <c r="D1203" s="141" t="s">
        <v>12</v>
      </c>
      <c r="E1203" s="141" t="s">
        <v>74</v>
      </c>
      <c r="F1203" s="141" t="s">
        <v>751</v>
      </c>
      <c r="G1203" s="141" t="s">
        <v>30</v>
      </c>
      <c r="H1203" s="136">
        <f>H1204</f>
        <v>3320750</v>
      </c>
      <c r="I1203" s="105">
        <f>ROUND(K1203*1000,2)</f>
        <v>3320750</v>
      </c>
      <c r="J1203" s="16">
        <f>H1203-I1203</f>
        <v>0</v>
      </c>
      <c r="K1203" s="29">
        <v>3320.75</v>
      </c>
      <c r="O1203" s="29">
        <v>3320.75</v>
      </c>
      <c r="P1203" s="29">
        <v>3320.75</v>
      </c>
      <c r="Q1203" s="29">
        <v>3320.75</v>
      </c>
      <c r="R1203" s="29">
        <f>H1203-O1203</f>
        <v>3317429.25</v>
      </c>
      <c r="S1203" s="29" t="e">
        <f>#REF!-P1203</f>
        <v>#REF!</v>
      </c>
      <c r="T1203" s="29" t="e">
        <f>#REF!-Q1203</f>
        <v>#REF!</v>
      </c>
      <c r="U1203" s="18" t="str">
        <f t="shared" si="208"/>
        <v>80 1 00 10010240</v>
      </c>
    </row>
    <row r="1204" spans="1:21" s="17" customFormat="1" ht="15.6">
      <c r="A1204" s="15"/>
      <c r="B1204" s="133" t="s">
        <v>31</v>
      </c>
      <c r="C1204" s="140" t="s">
        <v>746</v>
      </c>
      <c r="D1204" s="141" t="s">
        <v>12</v>
      </c>
      <c r="E1204" s="141" t="s">
        <v>74</v>
      </c>
      <c r="F1204" s="141" t="s">
        <v>751</v>
      </c>
      <c r="G1204" s="141" t="s">
        <v>32</v>
      </c>
      <c r="H1204" s="136">
        <v>3320750</v>
      </c>
      <c r="I1204" s="105"/>
      <c r="J1204" s="16"/>
      <c r="K1204" s="29"/>
      <c r="O1204" s="29"/>
      <c r="P1204" s="29"/>
      <c r="Q1204" s="29"/>
      <c r="R1204" s="29"/>
      <c r="S1204" s="29"/>
      <c r="T1204" s="29"/>
      <c r="U1204" s="18"/>
    </row>
    <row r="1205" spans="1:21" s="17" customFormat="1" ht="15.6">
      <c r="A1205" s="15"/>
      <c r="B1205" s="133" t="s">
        <v>33</v>
      </c>
      <c r="C1205" s="140" t="s">
        <v>746</v>
      </c>
      <c r="D1205" s="141" t="s">
        <v>12</v>
      </c>
      <c r="E1205" s="141" t="s">
        <v>74</v>
      </c>
      <c r="F1205" s="141" t="s">
        <v>751</v>
      </c>
      <c r="G1205" s="141" t="s">
        <v>34</v>
      </c>
      <c r="H1205" s="136">
        <f>SUM(H1206:H1207)</f>
        <v>97000</v>
      </c>
      <c r="I1205" s="105">
        <f>ROUND(K1205*1000,2)</f>
        <v>97000</v>
      </c>
      <c r="J1205" s="16">
        <f>H1205-I1205</f>
        <v>0</v>
      </c>
      <c r="K1205" s="29">
        <v>97</v>
      </c>
      <c r="O1205" s="29">
        <v>97</v>
      </c>
      <c r="P1205" s="29">
        <v>97</v>
      </c>
      <c r="Q1205" s="29">
        <v>97</v>
      </c>
      <c r="R1205" s="29">
        <f>H1205-O1205</f>
        <v>96903</v>
      </c>
      <c r="S1205" s="29" t="e">
        <f>#REF!-P1205</f>
        <v>#REF!</v>
      </c>
      <c r="T1205" s="29" t="e">
        <f>#REF!-Q1205</f>
        <v>#REF!</v>
      </c>
      <c r="U1205" s="18" t="str">
        <f t="shared" si="208"/>
        <v>80 1 00 10010850</v>
      </c>
    </row>
    <row r="1206" spans="1:21" s="26" customFormat="1" ht="15.6">
      <c r="A1206" s="23"/>
      <c r="B1206" s="137" t="s">
        <v>35</v>
      </c>
      <c r="C1206" s="140" t="s">
        <v>746</v>
      </c>
      <c r="D1206" s="141" t="s">
        <v>12</v>
      </c>
      <c r="E1206" s="141" t="s">
        <v>74</v>
      </c>
      <c r="F1206" s="141" t="s">
        <v>751</v>
      </c>
      <c r="G1206" s="135" t="s">
        <v>36</v>
      </c>
      <c r="H1206" s="136">
        <v>77000</v>
      </c>
      <c r="I1206" s="106"/>
      <c r="J1206" s="25"/>
      <c r="K1206" s="24"/>
      <c r="O1206" s="24"/>
      <c r="P1206" s="24"/>
      <c r="Q1206" s="24"/>
      <c r="R1206" s="24"/>
      <c r="S1206" s="24"/>
      <c r="T1206" s="24"/>
      <c r="U1206" s="27"/>
    </row>
    <row r="1207" spans="1:21" s="26" customFormat="1" ht="15.6">
      <c r="A1207" s="23"/>
      <c r="B1207" s="137" t="s">
        <v>37</v>
      </c>
      <c r="C1207" s="140" t="s">
        <v>746</v>
      </c>
      <c r="D1207" s="141" t="s">
        <v>12</v>
      </c>
      <c r="E1207" s="141" t="s">
        <v>74</v>
      </c>
      <c r="F1207" s="141" t="s">
        <v>751</v>
      </c>
      <c r="G1207" s="135" t="s">
        <v>38</v>
      </c>
      <c r="H1207" s="136">
        <v>20000</v>
      </c>
      <c r="I1207" s="106"/>
      <c r="J1207" s="25"/>
      <c r="K1207" s="24"/>
      <c r="O1207" s="24"/>
      <c r="P1207" s="24"/>
      <c r="Q1207" s="24"/>
      <c r="R1207" s="24"/>
      <c r="S1207" s="24"/>
      <c r="T1207" s="24"/>
      <c r="U1207" s="27"/>
    </row>
    <row r="1208" spans="1:21" s="17" customFormat="1" ht="26.4">
      <c r="A1208" s="15"/>
      <c r="B1208" s="133" t="s">
        <v>39</v>
      </c>
      <c r="C1208" s="140" t="s">
        <v>746</v>
      </c>
      <c r="D1208" s="141" t="s">
        <v>12</v>
      </c>
      <c r="E1208" s="141" t="s">
        <v>74</v>
      </c>
      <c r="F1208" s="141" t="s">
        <v>752</v>
      </c>
      <c r="G1208" s="141" t="s">
        <v>10</v>
      </c>
      <c r="H1208" s="136">
        <f>H1209</f>
        <v>28172300</v>
      </c>
      <c r="I1208" s="105">
        <f>ROUND(K1208*1000,2)</f>
        <v>28172300</v>
      </c>
      <c r="J1208" s="16">
        <f>H1208-I1208</f>
        <v>0</v>
      </c>
      <c r="K1208" s="22">
        <v>28172.3</v>
      </c>
      <c r="O1208" s="22">
        <v>28172.3</v>
      </c>
      <c r="P1208" s="22">
        <v>28172.3</v>
      </c>
      <c r="Q1208" s="22">
        <v>28172.3</v>
      </c>
      <c r="R1208" s="22">
        <f>H1208-O1208</f>
        <v>28144127.699999999</v>
      </c>
      <c r="S1208" s="22" t="e">
        <f>#REF!-P1208</f>
        <v>#REF!</v>
      </c>
      <c r="T1208" s="22" t="e">
        <f>#REF!-Q1208</f>
        <v>#REF!</v>
      </c>
      <c r="U1208" s="18" t="str">
        <f t="shared" si="208"/>
        <v>80 1 00 10020000</v>
      </c>
    </row>
    <row r="1209" spans="1:21" s="17" customFormat="1" ht="26.4">
      <c r="A1209" s="15"/>
      <c r="B1209" s="137" t="s">
        <v>21</v>
      </c>
      <c r="C1209" s="140" t="s">
        <v>746</v>
      </c>
      <c r="D1209" s="141" t="s">
        <v>12</v>
      </c>
      <c r="E1209" s="141" t="s">
        <v>74</v>
      </c>
      <c r="F1209" s="141" t="s">
        <v>752</v>
      </c>
      <c r="G1209" s="141" t="s">
        <v>22</v>
      </c>
      <c r="H1209" s="136">
        <f>SUM(H1210:H1211)</f>
        <v>28172300</v>
      </c>
      <c r="I1209" s="105">
        <f>ROUND(K1209*1000,2)</f>
        <v>28172300</v>
      </c>
      <c r="J1209" s="16">
        <f>H1209-I1209</f>
        <v>0</v>
      </c>
      <c r="K1209" s="22">
        <v>28172.3</v>
      </c>
      <c r="O1209" s="22">
        <v>28172.3</v>
      </c>
      <c r="P1209" s="22">
        <v>28172.3</v>
      </c>
      <c r="Q1209" s="22">
        <v>28172.3</v>
      </c>
      <c r="R1209" s="22">
        <f>H1209-O1209</f>
        <v>28144127.699999999</v>
      </c>
      <c r="S1209" s="22" t="e">
        <f>#REF!-P1209</f>
        <v>#REF!</v>
      </c>
      <c r="T1209" s="22" t="e">
        <f>#REF!-Q1209</f>
        <v>#REF!</v>
      </c>
      <c r="U1209" s="18" t="str">
        <f t="shared" si="208"/>
        <v>80 1 00 10020120</v>
      </c>
    </row>
    <row r="1210" spans="1:21" s="26" customFormat="1" ht="15.6">
      <c r="A1210" s="23"/>
      <c r="B1210" s="137" t="s">
        <v>41</v>
      </c>
      <c r="C1210" s="140" t="s">
        <v>746</v>
      </c>
      <c r="D1210" s="141" t="s">
        <v>12</v>
      </c>
      <c r="E1210" s="141" t="s">
        <v>74</v>
      </c>
      <c r="F1210" s="141" t="s">
        <v>752</v>
      </c>
      <c r="G1210" s="135" t="s">
        <v>42</v>
      </c>
      <c r="H1210" s="136">
        <v>21637730</v>
      </c>
      <c r="I1210" s="106"/>
      <c r="J1210" s="25"/>
      <c r="K1210" s="24"/>
      <c r="O1210" s="24"/>
      <c r="P1210" s="24"/>
      <c r="Q1210" s="24"/>
      <c r="R1210" s="24"/>
      <c r="S1210" s="24"/>
      <c r="T1210" s="24"/>
      <c r="U1210" s="27"/>
    </row>
    <row r="1211" spans="1:21" s="26" customFormat="1" ht="39.6">
      <c r="A1211" s="23"/>
      <c r="B1211" s="137" t="s">
        <v>27</v>
      </c>
      <c r="C1211" s="140" t="s">
        <v>746</v>
      </c>
      <c r="D1211" s="141" t="s">
        <v>12</v>
      </c>
      <c r="E1211" s="141" t="s">
        <v>74</v>
      </c>
      <c r="F1211" s="141" t="s">
        <v>752</v>
      </c>
      <c r="G1211" s="135" t="s">
        <v>28</v>
      </c>
      <c r="H1211" s="136">
        <v>6534570</v>
      </c>
      <c r="I1211" s="106"/>
      <c r="J1211" s="25"/>
      <c r="K1211" s="24"/>
      <c r="O1211" s="24"/>
      <c r="P1211" s="24"/>
      <c r="Q1211" s="24"/>
      <c r="R1211" s="24"/>
      <c r="S1211" s="24"/>
      <c r="T1211" s="24"/>
      <c r="U1211" s="27"/>
    </row>
    <row r="1212" spans="1:21" s="17" customFormat="1" ht="52.8">
      <c r="A1212" s="15" t="s">
        <v>81</v>
      </c>
      <c r="B1212" s="162" t="s">
        <v>488</v>
      </c>
      <c r="C1212" s="140" t="s">
        <v>746</v>
      </c>
      <c r="D1212" s="141" t="s">
        <v>12</v>
      </c>
      <c r="E1212" s="141" t="s">
        <v>74</v>
      </c>
      <c r="F1212" s="141" t="s">
        <v>753</v>
      </c>
      <c r="G1212" s="141" t="s">
        <v>10</v>
      </c>
      <c r="H1212" s="136">
        <f>H1213+H1217</f>
        <v>1047750</v>
      </c>
      <c r="I1212" s="105">
        <f>ROUND(K1212*1000,2)</f>
        <v>1047750</v>
      </c>
      <c r="J1212" s="16">
        <f>H1212-I1212</f>
        <v>0</v>
      </c>
      <c r="K1212" s="22">
        <v>1047.75</v>
      </c>
      <c r="O1212" s="22">
        <v>1047.75</v>
      </c>
      <c r="P1212" s="22">
        <v>1047.75</v>
      </c>
      <c r="Q1212" s="22">
        <v>1047.75</v>
      </c>
      <c r="R1212" s="22">
        <f>H1212-O1212</f>
        <v>1046702.25</v>
      </c>
      <c r="S1212" s="22" t="e">
        <f>#REF!-P1212</f>
        <v>#REF!</v>
      </c>
      <c r="T1212" s="22" t="e">
        <f>#REF!-Q1212</f>
        <v>#REF!</v>
      </c>
      <c r="U1212" s="18" t="str">
        <f t="shared" si="208"/>
        <v>80 1 00 76200000</v>
      </c>
    </row>
    <row r="1213" spans="1:21" s="17" customFormat="1" ht="26.4">
      <c r="A1213" s="15"/>
      <c r="B1213" s="139" t="s">
        <v>21</v>
      </c>
      <c r="C1213" s="140" t="s">
        <v>746</v>
      </c>
      <c r="D1213" s="141" t="s">
        <v>12</v>
      </c>
      <c r="E1213" s="141" t="s">
        <v>74</v>
      </c>
      <c r="F1213" s="141" t="s">
        <v>753</v>
      </c>
      <c r="G1213" s="141" t="s">
        <v>22</v>
      </c>
      <c r="H1213" s="136">
        <f>SUM(H1214:H1216)</f>
        <v>989330</v>
      </c>
      <c r="I1213" s="105">
        <f>ROUND(K1213*1000,2)</f>
        <v>989330</v>
      </c>
      <c r="J1213" s="16">
        <f>H1213-I1213</f>
        <v>0</v>
      </c>
      <c r="K1213" s="29">
        <v>989.33</v>
      </c>
      <c r="O1213" s="29">
        <v>989.33</v>
      </c>
      <c r="P1213" s="29">
        <v>989.33</v>
      </c>
      <c r="Q1213" s="29">
        <v>989.33</v>
      </c>
      <c r="R1213" s="29">
        <f>H1213-O1213</f>
        <v>988340.67</v>
      </c>
      <c r="S1213" s="29" t="e">
        <f>#REF!-P1213</f>
        <v>#REF!</v>
      </c>
      <c r="T1213" s="29" t="e">
        <f>#REF!-Q1213</f>
        <v>#REF!</v>
      </c>
      <c r="U1213" s="18" t="str">
        <f t="shared" si="208"/>
        <v>80 1 00 76200120</v>
      </c>
    </row>
    <row r="1214" spans="1:21" s="26" customFormat="1" ht="15.6">
      <c r="A1214" s="23"/>
      <c r="B1214" s="137" t="s">
        <v>41</v>
      </c>
      <c r="C1214" s="140" t="s">
        <v>746</v>
      </c>
      <c r="D1214" s="141" t="s">
        <v>12</v>
      </c>
      <c r="E1214" s="141" t="s">
        <v>74</v>
      </c>
      <c r="F1214" s="141" t="s">
        <v>753</v>
      </c>
      <c r="G1214" s="135" t="s">
        <v>42</v>
      </c>
      <c r="H1214" s="136">
        <v>721560</v>
      </c>
      <c r="I1214" s="106"/>
      <c r="J1214" s="25"/>
      <c r="K1214" s="24"/>
      <c r="O1214" s="24"/>
      <c r="P1214" s="24"/>
      <c r="Q1214" s="24"/>
      <c r="R1214" s="24"/>
      <c r="S1214" s="24"/>
      <c r="T1214" s="24"/>
      <c r="U1214" s="27"/>
    </row>
    <row r="1215" spans="1:21" s="26" customFormat="1" ht="26.4">
      <c r="A1215" s="23"/>
      <c r="B1215" s="137" t="s">
        <v>23</v>
      </c>
      <c r="C1215" s="140" t="s">
        <v>746</v>
      </c>
      <c r="D1215" s="141" t="s">
        <v>12</v>
      </c>
      <c r="E1215" s="141" t="s">
        <v>74</v>
      </c>
      <c r="F1215" s="141" t="s">
        <v>753</v>
      </c>
      <c r="G1215" s="135" t="s">
        <v>24</v>
      </c>
      <c r="H1215" s="136">
        <v>38300</v>
      </c>
      <c r="I1215" s="106"/>
      <c r="J1215" s="25"/>
      <c r="K1215" s="24"/>
      <c r="O1215" s="24"/>
      <c r="P1215" s="24"/>
      <c r="Q1215" s="24"/>
      <c r="R1215" s="24"/>
      <c r="S1215" s="24"/>
      <c r="T1215" s="24"/>
      <c r="U1215" s="27"/>
    </row>
    <row r="1216" spans="1:21" s="26" customFormat="1" ht="39.6">
      <c r="A1216" s="23"/>
      <c r="B1216" s="137" t="s">
        <v>27</v>
      </c>
      <c r="C1216" s="140" t="s">
        <v>746</v>
      </c>
      <c r="D1216" s="141" t="s">
        <v>12</v>
      </c>
      <c r="E1216" s="141" t="s">
        <v>74</v>
      </c>
      <c r="F1216" s="141" t="s">
        <v>753</v>
      </c>
      <c r="G1216" s="135" t="s">
        <v>28</v>
      </c>
      <c r="H1216" s="136">
        <v>229470</v>
      </c>
      <c r="I1216" s="106"/>
      <c r="J1216" s="25"/>
      <c r="K1216" s="24"/>
      <c r="O1216" s="24"/>
      <c r="P1216" s="24"/>
      <c r="Q1216" s="24"/>
      <c r="R1216" s="24"/>
      <c r="S1216" s="24"/>
      <c r="T1216" s="24"/>
      <c r="U1216" s="27"/>
    </row>
    <row r="1217" spans="1:21" s="17" customFormat="1" ht="26.4">
      <c r="A1217" s="15"/>
      <c r="B1217" s="133" t="s">
        <v>29</v>
      </c>
      <c r="C1217" s="140" t="s">
        <v>746</v>
      </c>
      <c r="D1217" s="141" t="s">
        <v>12</v>
      </c>
      <c r="E1217" s="141" t="s">
        <v>74</v>
      </c>
      <c r="F1217" s="141" t="s">
        <v>753</v>
      </c>
      <c r="G1217" s="141" t="s">
        <v>30</v>
      </c>
      <c r="H1217" s="136">
        <f>H1218</f>
        <v>58420</v>
      </c>
      <c r="I1217" s="105">
        <f>ROUND(K1217*1000,2)</f>
        <v>58420</v>
      </c>
      <c r="J1217" s="16">
        <f>H1217-I1217</f>
        <v>0</v>
      </c>
      <c r="K1217" s="29">
        <v>58.42</v>
      </c>
      <c r="O1217" s="29">
        <v>58.42</v>
      </c>
      <c r="P1217" s="29">
        <v>58.42</v>
      </c>
      <c r="Q1217" s="29">
        <v>58.42</v>
      </c>
      <c r="R1217" s="29">
        <f>H1217-O1217</f>
        <v>58361.58</v>
      </c>
      <c r="S1217" s="29" t="e">
        <f>#REF!-P1217</f>
        <v>#REF!</v>
      </c>
      <c r="T1217" s="29" t="e">
        <f>#REF!-Q1217</f>
        <v>#REF!</v>
      </c>
      <c r="U1217" s="18" t="str">
        <f t="shared" si="208"/>
        <v>80 1 00 76200240</v>
      </c>
    </row>
    <row r="1218" spans="1:21" s="17" customFormat="1" ht="15.6">
      <c r="A1218" s="15"/>
      <c r="B1218" s="133" t="s">
        <v>31</v>
      </c>
      <c r="C1218" s="140" t="s">
        <v>746</v>
      </c>
      <c r="D1218" s="141" t="s">
        <v>12</v>
      </c>
      <c r="E1218" s="141" t="s">
        <v>74</v>
      </c>
      <c r="F1218" s="141" t="s">
        <v>753</v>
      </c>
      <c r="G1218" s="141" t="s">
        <v>32</v>
      </c>
      <c r="H1218" s="136">
        <v>58420</v>
      </c>
      <c r="I1218" s="105"/>
      <c r="J1218" s="16"/>
      <c r="K1218" s="29"/>
      <c r="O1218" s="29"/>
      <c r="P1218" s="29"/>
      <c r="Q1218" s="29"/>
      <c r="R1218" s="29"/>
      <c r="S1218" s="29"/>
      <c r="T1218" s="29"/>
      <c r="U1218" s="18"/>
    </row>
    <row r="1219" spans="1:21" s="17" customFormat="1" ht="52.8">
      <c r="A1219" s="15" t="s">
        <v>81</v>
      </c>
      <c r="B1219" s="139" t="s">
        <v>754</v>
      </c>
      <c r="C1219" s="140" t="s">
        <v>746</v>
      </c>
      <c r="D1219" s="141" t="s">
        <v>12</v>
      </c>
      <c r="E1219" s="141" t="s">
        <v>74</v>
      </c>
      <c r="F1219" s="141" t="s">
        <v>755</v>
      </c>
      <c r="G1219" s="141" t="s">
        <v>10</v>
      </c>
      <c r="H1219" s="142">
        <f>H1220</f>
        <v>70900</v>
      </c>
      <c r="I1219" s="55">
        <f>ROUND(K1219*1000,2)</f>
        <v>70900</v>
      </c>
      <c r="J1219" s="16">
        <f>H1219-I1219</f>
        <v>0</v>
      </c>
      <c r="K1219" s="29">
        <v>70.900000000000006</v>
      </c>
      <c r="O1219" s="29">
        <v>70.900000000000006</v>
      </c>
      <c r="P1219" s="29">
        <v>70.900000000000006</v>
      </c>
      <c r="Q1219" s="29">
        <v>70.900000000000006</v>
      </c>
      <c r="R1219" s="29">
        <f>H1219-O1219</f>
        <v>70829.100000000006</v>
      </c>
      <c r="S1219" s="29" t="e">
        <f>#REF!-P1219</f>
        <v>#REF!</v>
      </c>
      <c r="T1219" s="29" t="e">
        <f>#REF!-Q1219</f>
        <v>#REF!</v>
      </c>
      <c r="U1219" s="18" t="str">
        <f t="shared" si="208"/>
        <v>80 1 00 76360000</v>
      </c>
    </row>
    <row r="1220" spans="1:21" s="17" customFormat="1" ht="26.4">
      <c r="A1220" s="15"/>
      <c r="B1220" s="133" t="s">
        <v>29</v>
      </c>
      <c r="C1220" s="140" t="s">
        <v>746</v>
      </c>
      <c r="D1220" s="141" t="s">
        <v>12</v>
      </c>
      <c r="E1220" s="141" t="s">
        <v>74</v>
      </c>
      <c r="F1220" s="141" t="s">
        <v>755</v>
      </c>
      <c r="G1220" s="141" t="s">
        <v>30</v>
      </c>
      <c r="H1220" s="136">
        <f>H1221</f>
        <v>70900</v>
      </c>
      <c r="I1220" s="105">
        <f>ROUND(K1220*1000,2)</f>
        <v>70900</v>
      </c>
      <c r="J1220" s="16">
        <f>H1220-I1220</f>
        <v>0</v>
      </c>
      <c r="K1220" s="29">
        <v>70.900000000000006</v>
      </c>
      <c r="O1220" s="29">
        <v>70.900000000000006</v>
      </c>
      <c r="P1220" s="29">
        <v>70.900000000000006</v>
      </c>
      <c r="Q1220" s="29">
        <v>70.900000000000006</v>
      </c>
      <c r="R1220" s="29">
        <f>H1220-O1220</f>
        <v>70829.100000000006</v>
      </c>
      <c r="S1220" s="29" t="e">
        <f>#REF!-P1220</f>
        <v>#REF!</v>
      </c>
      <c r="T1220" s="29" t="e">
        <f>#REF!-Q1220</f>
        <v>#REF!</v>
      </c>
      <c r="U1220" s="18" t="str">
        <f t="shared" si="208"/>
        <v>80 1 00 76360240</v>
      </c>
    </row>
    <row r="1221" spans="1:21" s="17" customFormat="1" ht="15.6">
      <c r="A1221" s="15"/>
      <c r="B1221" s="133" t="s">
        <v>31</v>
      </c>
      <c r="C1221" s="140" t="s">
        <v>746</v>
      </c>
      <c r="D1221" s="141" t="s">
        <v>12</v>
      </c>
      <c r="E1221" s="141" t="s">
        <v>74</v>
      </c>
      <c r="F1221" s="141" t="s">
        <v>755</v>
      </c>
      <c r="G1221" s="141" t="s">
        <v>32</v>
      </c>
      <c r="H1221" s="136">
        <v>70900</v>
      </c>
      <c r="I1221" s="105"/>
      <c r="J1221" s="16"/>
      <c r="K1221" s="29"/>
      <c r="O1221" s="29"/>
      <c r="P1221" s="29"/>
      <c r="Q1221" s="29"/>
      <c r="R1221" s="29"/>
      <c r="S1221" s="29"/>
      <c r="T1221" s="29"/>
      <c r="U1221" s="18"/>
    </row>
    <row r="1222" spans="1:21" s="17" customFormat="1" ht="15.6">
      <c r="A1222" s="15"/>
      <c r="B1222" s="129" t="s">
        <v>51</v>
      </c>
      <c r="C1222" s="130" t="s">
        <v>746</v>
      </c>
      <c r="D1222" s="131" t="s">
        <v>12</v>
      </c>
      <c r="E1222" s="131" t="s">
        <v>52</v>
      </c>
      <c r="F1222" s="131" t="s">
        <v>9</v>
      </c>
      <c r="G1222" s="131" t="s">
        <v>10</v>
      </c>
      <c r="H1222" s="132">
        <f>H1223+H1232</f>
        <v>1745200</v>
      </c>
      <c r="I1222" s="104">
        <f t="shared" ref="I1222:I1227" si="213">ROUND(K1222*1000,2)</f>
        <v>1745200</v>
      </c>
      <c r="J1222" s="16">
        <f t="shared" ref="J1222:J1227" si="214">H1222-I1222</f>
        <v>0</v>
      </c>
      <c r="K1222" s="20">
        <v>1745.2</v>
      </c>
      <c r="O1222" s="20">
        <v>1745.2</v>
      </c>
      <c r="P1222" s="20">
        <v>390.2</v>
      </c>
      <c r="Q1222" s="20">
        <v>390.2</v>
      </c>
      <c r="R1222" s="20">
        <f t="shared" ref="R1222:R1227" si="215">H1222-O1222</f>
        <v>1743454.8</v>
      </c>
      <c r="S1222" s="20" t="e">
        <f>#REF!-P1222</f>
        <v>#REF!</v>
      </c>
      <c r="T1222" s="20" t="e">
        <f>#REF!-Q1222</f>
        <v>#REF!</v>
      </c>
      <c r="U1222" s="18" t="str">
        <f t="shared" si="208"/>
        <v>00 0 00 00000000</v>
      </c>
    </row>
    <row r="1223" spans="1:21" s="17" customFormat="1" ht="39.6">
      <c r="A1223" s="15"/>
      <c r="B1223" s="143" t="s">
        <v>257</v>
      </c>
      <c r="C1223" s="140" t="s">
        <v>746</v>
      </c>
      <c r="D1223" s="141" t="s">
        <v>12</v>
      </c>
      <c r="E1223" s="141" t="s">
        <v>52</v>
      </c>
      <c r="F1223" s="141" t="s">
        <v>258</v>
      </c>
      <c r="G1223" s="141" t="s">
        <v>10</v>
      </c>
      <c r="H1223" s="142">
        <f t="shared" ref="H1223:H1226" si="216">H1224</f>
        <v>390200</v>
      </c>
      <c r="I1223" s="55">
        <f t="shared" si="213"/>
        <v>390200</v>
      </c>
      <c r="J1223" s="16">
        <f t="shared" si="214"/>
        <v>0</v>
      </c>
      <c r="K1223" s="29">
        <v>390.2</v>
      </c>
      <c r="O1223" s="29">
        <v>390.2</v>
      </c>
      <c r="P1223" s="29">
        <v>390.2</v>
      </c>
      <c r="Q1223" s="29">
        <v>390.2</v>
      </c>
      <c r="R1223" s="29">
        <f t="shared" si="215"/>
        <v>389809.8</v>
      </c>
      <c r="S1223" s="29" t="e">
        <f>#REF!-P1223</f>
        <v>#REF!</v>
      </c>
      <c r="T1223" s="29" t="e">
        <f>#REF!-Q1223</f>
        <v>#REF!</v>
      </c>
      <c r="U1223" s="18" t="str">
        <f t="shared" si="208"/>
        <v>11 0 00 00000000</v>
      </c>
    </row>
    <row r="1224" spans="1:21" s="17" customFormat="1" ht="52.8">
      <c r="A1224" s="15"/>
      <c r="B1224" s="143" t="s">
        <v>259</v>
      </c>
      <c r="C1224" s="134" t="s">
        <v>746</v>
      </c>
      <c r="D1224" s="141" t="s">
        <v>12</v>
      </c>
      <c r="E1224" s="141" t="s">
        <v>52</v>
      </c>
      <c r="F1224" s="141" t="s">
        <v>260</v>
      </c>
      <c r="G1224" s="141" t="s">
        <v>10</v>
      </c>
      <c r="H1224" s="142">
        <f t="shared" si="216"/>
        <v>390200</v>
      </c>
      <c r="I1224" s="55">
        <f t="shared" si="213"/>
        <v>390200</v>
      </c>
      <c r="J1224" s="16">
        <f t="shared" si="214"/>
        <v>0</v>
      </c>
      <c r="K1224" s="29">
        <v>390.2</v>
      </c>
      <c r="O1224" s="29">
        <v>390.2</v>
      </c>
      <c r="P1224" s="29">
        <v>390.2</v>
      </c>
      <c r="Q1224" s="29">
        <v>390.2</v>
      </c>
      <c r="R1224" s="29">
        <f t="shared" si="215"/>
        <v>389809.8</v>
      </c>
      <c r="S1224" s="29" t="e">
        <f>#REF!-P1224</f>
        <v>#REF!</v>
      </c>
      <c r="T1224" s="29" t="e">
        <f>#REF!-Q1224</f>
        <v>#REF!</v>
      </c>
      <c r="U1224" s="18" t="str">
        <f t="shared" si="208"/>
        <v>11 Б 00 00000000</v>
      </c>
    </row>
    <row r="1225" spans="1:21" s="17" customFormat="1" ht="39.6">
      <c r="A1225" s="15"/>
      <c r="B1225" s="133" t="s">
        <v>261</v>
      </c>
      <c r="C1225" s="134" t="s">
        <v>746</v>
      </c>
      <c r="D1225" s="141" t="s">
        <v>12</v>
      </c>
      <c r="E1225" s="141" t="s">
        <v>52</v>
      </c>
      <c r="F1225" s="141" t="s">
        <v>262</v>
      </c>
      <c r="G1225" s="141" t="s">
        <v>10</v>
      </c>
      <c r="H1225" s="142">
        <f>H1226+H1229</f>
        <v>390200</v>
      </c>
      <c r="I1225" s="55">
        <f t="shared" si="213"/>
        <v>390200</v>
      </c>
      <c r="J1225" s="16">
        <f t="shared" si="214"/>
        <v>0</v>
      </c>
      <c r="K1225" s="29">
        <v>390.2</v>
      </c>
      <c r="O1225" s="29">
        <v>390.2</v>
      </c>
      <c r="P1225" s="29">
        <v>390.2</v>
      </c>
      <c r="Q1225" s="29">
        <v>390.2</v>
      </c>
      <c r="R1225" s="29">
        <f t="shared" si="215"/>
        <v>389809.8</v>
      </c>
      <c r="S1225" s="29" t="e">
        <f>#REF!-P1225</f>
        <v>#REF!</v>
      </c>
      <c r="T1225" s="29" t="e">
        <f>#REF!-Q1225</f>
        <v>#REF!</v>
      </c>
      <c r="U1225" s="18" t="str">
        <f t="shared" si="208"/>
        <v>11 Б 01 00000000</v>
      </c>
    </row>
    <row r="1226" spans="1:21" s="17" customFormat="1" ht="26.4">
      <c r="A1226" s="15"/>
      <c r="B1226" s="133" t="s">
        <v>756</v>
      </c>
      <c r="C1226" s="134" t="s">
        <v>746</v>
      </c>
      <c r="D1226" s="141" t="s">
        <v>12</v>
      </c>
      <c r="E1226" s="141" t="s">
        <v>52</v>
      </c>
      <c r="F1226" s="141" t="s">
        <v>757</v>
      </c>
      <c r="G1226" s="141" t="s">
        <v>10</v>
      </c>
      <c r="H1226" s="142">
        <f t="shared" si="216"/>
        <v>350000</v>
      </c>
      <c r="I1226" s="55">
        <f t="shared" si="213"/>
        <v>350000</v>
      </c>
      <c r="J1226" s="16">
        <f t="shared" si="214"/>
        <v>0</v>
      </c>
      <c r="K1226" s="29">
        <v>350</v>
      </c>
      <c r="O1226" s="29">
        <v>350</v>
      </c>
      <c r="P1226" s="29">
        <v>350</v>
      </c>
      <c r="Q1226" s="29">
        <v>350</v>
      </c>
      <c r="R1226" s="29">
        <f t="shared" si="215"/>
        <v>349650</v>
      </c>
      <c r="S1226" s="29" t="e">
        <f>#REF!-P1226</f>
        <v>#REF!</v>
      </c>
      <c r="T1226" s="29" t="e">
        <f>#REF!-Q1226</f>
        <v>#REF!</v>
      </c>
      <c r="U1226" s="18" t="str">
        <f t="shared" si="208"/>
        <v>11 Б 01 20840000</v>
      </c>
    </row>
    <row r="1227" spans="1:21" s="17" customFormat="1" ht="26.4">
      <c r="A1227" s="15"/>
      <c r="B1227" s="133" t="s">
        <v>29</v>
      </c>
      <c r="C1227" s="134" t="s">
        <v>746</v>
      </c>
      <c r="D1227" s="141" t="s">
        <v>12</v>
      </c>
      <c r="E1227" s="141" t="s">
        <v>52</v>
      </c>
      <c r="F1227" s="141" t="s">
        <v>757</v>
      </c>
      <c r="G1227" s="141" t="s">
        <v>30</v>
      </c>
      <c r="H1227" s="136">
        <f>H1228</f>
        <v>350000</v>
      </c>
      <c r="I1227" s="105">
        <f t="shared" si="213"/>
        <v>350000</v>
      </c>
      <c r="J1227" s="16">
        <f t="shared" si="214"/>
        <v>0</v>
      </c>
      <c r="K1227" s="29">
        <v>350</v>
      </c>
      <c r="O1227" s="29">
        <v>350</v>
      </c>
      <c r="P1227" s="29">
        <v>350</v>
      </c>
      <c r="Q1227" s="29">
        <v>350</v>
      </c>
      <c r="R1227" s="29">
        <f t="shared" si="215"/>
        <v>349650</v>
      </c>
      <c r="S1227" s="29" t="e">
        <f>#REF!-P1227</f>
        <v>#REF!</v>
      </c>
      <c r="T1227" s="29" t="e">
        <f>#REF!-Q1227</f>
        <v>#REF!</v>
      </c>
      <c r="U1227" s="18" t="str">
        <f t="shared" si="208"/>
        <v>11 Б 01 20840240</v>
      </c>
    </row>
    <row r="1228" spans="1:21" s="17" customFormat="1" ht="15.6">
      <c r="A1228" s="15"/>
      <c r="B1228" s="133" t="s">
        <v>31</v>
      </c>
      <c r="C1228" s="134" t="s">
        <v>746</v>
      </c>
      <c r="D1228" s="141" t="s">
        <v>12</v>
      </c>
      <c r="E1228" s="141" t="s">
        <v>52</v>
      </c>
      <c r="F1228" s="141" t="s">
        <v>757</v>
      </c>
      <c r="G1228" s="141" t="s">
        <v>32</v>
      </c>
      <c r="H1228" s="136">
        <v>350000</v>
      </c>
      <c r="I1228" s="105"/>
      <c r="J1228" s="16"/>
      <c r="K1228" s="29"/>
      <c r="O1228" s="29"/>
      <c r="P1228" s="29"/>
      <c r="Q1228" s="29"/>
      <c r="R1228" s="29"/>
      <c r="S1228" s="29"/>
      <c r="T1228" s="29"/>
      <c r="U1228" s="18"/>
    </row>
    <row r="1229" spans="1:21" s="17" customFormat="1" ht="26.4">
      <c r="A1229" s="15"/>
      <c r="B1229" s="133" t="s">
        <v>267</v>
      </c>
      <c r="C1229" s="134" t="s">
        <v>746</v>
      </c>
      <c r="D1229" s="135" t="s">
        <v>12</v>
      </c>
      <c r="E1229" s="135" t="s">
        <v>52</v>
      </c>
      <c r="F1229" s="32" t="s">
        <v>268</v>
      </c>
      <c r="G1229" s="135" t="s">
        <v>10</v>
      </c>
      <c r="H1229" s="136">
        <f>H1230</f>
        <v>40200</v>
      </c>
      <c r="I1229" s="105">
        <f>ROUND(K1229*1000,2)</f>
        <v>40200</v>
      </c>
      <c r="J1229" s="16">
        <f>H1229-I1229</f>
        <v>0</v>
      </c>
      <c r="K1229" s="22">
        <v>40.200000000000003</v>
      </c>
      <c r="O1229" s="22">
        <v>40.200000000000003</v>
      </c>
      <c r="P1229" s="22">
        <v>40.200000000000003</v>
      </c>
      <c r="Q1229" s="22">
        <v>40.200000000000003</v>
      </c>
      <c r="R1229" s="22">
        <f>H1229-O1229</f>
        <v>40159.800000000003</v>
      </c>
      <c r="S1229" s="22" t="e">
        <f>#REF!-P1229</f>
        <v>#REF!</v>
      </c>
      <c r="T1229" s="22" t="e">
        <f>#REF!-Q1229</f>
        <v>#REF!</v>
      </c>
      <c r="U1229" s="18" t="str">
        <f t="shared" si="208"/>
        <v>11 Б 01 21120000</v>
      </c>
    </row>
    <row r="1230" spans="1:21" s="17" customFormat="1" ht="26.4">
      <c r="A1230" s="15"/>
      <c r="B1230" s="133" t="s">
        <v>29</v>
      </c>
      <c r="C1230" s="134" t="s">
        <v>746</v>
      </c>
      <c r="D1230" s="135" t="s">
        <v>12</v>
      </c>
      <c r="E1230" s="135" t="s">
        <v>52</v>
      </c>
      <c r="F1230" s="32" t="s">
        <v>268</v>
      </c>
      <c r="G1230" s="135" t="s">
        <v>30</v>
      </c>
      <c r="H1230" s="136">
        <f>H1231</f>
        <v>40200</v>
      </c>
      <c r="I1230" s="105">
        <f>ROUND(K1230*1000,2)</f>
        <v>40200</v>
      </c>
      <c r="J1230" s="16">
        <f>H1230-I1230</f>
        <v>0</v>
      </c>
      <c r="K1230" s="22">
        <v>40.200000000000003</v>
      </c>
      <c r="O1230" s="22">
        <v>40.200000000000003</v>
      </c>
      <c r="P1230" s="22">
        <v>40.200000000000003</v>
      </c>
      <c r="Q1230" s="22">
        <v>40.200000000000003</v>
      </c>
      <c r="R1230" s="22">
        <f>H1230-O1230</f>
        <v>40159.800000000003</v>
      </c>
      <c r="S1230" s="22" t="e">
        <f>#REF!-P1230</f>
        <v>#REF!</v>
      </c>
      <c r="T1230" s="22" t="e">
        <f>#REF!-Q1230</f>
        <v>#REF!</v>
      </c>
      <c r="U1230" s="18" t="str">
        <f t="shared" si="208"/>
        <v>11 Б 01 21120240</v>
      </c>
    </row>
    <row r="1231" spans="1:21" s="17" customFormat="1" ht="15.6">
      <c r="A1231" s="15"/>
      <c r="B1231" s="133" t="s">
        <v>31</v>
      </c>
      <c r="C1231" s="134" t="s">
        <v>746</v>
      </c>
      <c r="D1231" s="135" t="s">
        <v>12</v>
      </c>
      <c r="E1231" s="135" t="s">
        <v>52</v>
      </c>
      <c r="F1231" s="32" t="s">
        <v>268</v>
      </c>
      <c r="G1231" s="135" t="s">
        <v>32</v>
      </c>
      <c r="H1231" s="136">
        <v>40200</v>
      </c>
      <c r="I1231" s="105"/>
      <c r="J1231" s="16"/>
      <c r="K1231" s="22"/>
      <c r="O1231" s="22"/>
      <c r="P1231" s="22"/>
      <c r="Q1231" s="22"/>
      <c r="R1231" s="22"/>
      <c r="S1231" s="22"/>
      <c r="T1231" s="22"/>
      <c r="U1231" s="18"/>
    </row>
    <row r="1232" spans="1:21" s="17" customFormat="1" ht="39.6">
      <c r="A1232" s="15"/>
      <c r="B1232" s="137" t="s">
        <v>88</v>
      </c>
      <c r="C1232" s="134" t="s">
        <v>746</v>
      </c>
      <c r="D1232" s="135" t="s">
        <v>12</v>
      </c>
      <c r="E1232" s="135" t="s">
        <v>52</v>
      </c>
      <c r="F1232" s="32" t="s">
        <v>89</v>
      </c>
      <c r="G1232" s="135" t="s">
        <v>10</v>
      </c>
      <c r="H1232" s="136">
        <f>H1233</f>
        <v>1355000</v>
      </c>
      <c r="I1232" s="105">
        <f>ROUND(K1232*1000,2)</f>
        <v>1355000</v>
      </c>
      <c r="J1232" s="16">
        <f>H1232-I1232</f>
        <v>0</v>
      </c>
      <c r="K1232" s="22">
        <v>1355</v>
      </c>
      <c r="O1232" s="22">
        <v>1355</v>
      </c>
      <c r="P1232" s="22">
        <v>0</v>
      </c>
      <c r="Q1232" s="22">
        <v>0</v>
      </c>
      <c r="R1232" s="22">
        <f>H1232-O1232</f>
        <v>1353645</v>
      </c>
      <c r="S1232" s="22" t="e">
        <f>#REF!-P1232</f>
        <v>#REF!</v>
      </c>
      <c r="T1232" s="22" t="e">
        <f>#REF!-Q1232</f>
        <v>#REF!</v>
      </c>
      <c r="U1232" s="18" t="str">
        <f t="shared" si="208"/>
        <v>98 0 00 00000000</v>
      </c>
    </row>
    <row r="1233" spans="1:21" s="17" customFormat="1" ht="15.6">
      <c r="A1233" s="15"/>
      <c r="B1233" s="137" t="s">
        <v>90</v>
      </c>
      <c r="C1233" s="134" t="s">
        <v>746</v>
      </c>
      <c r="D1233" s="135" t="s">
        <v>12</v>
      </c>
      <c r="E1233" s="135" t="s">
        <v>52</v>
      </c>
      <c r="F1233" s="32" t="s">
        <v>91</v>
      </c>
      <c r="G1233" s="135" t="s">
        <v>10</v>
      </c>
      <c r="H1233" s="136">
        <f>H1234</f>
        <v>1355000</v>
      </c>
      <c r="I1233" s="105">
        <f>ROUND(K1233*1000,2)</f>
        <v>1355000</v>
      </c>
      <c r="J1233" s="16">
        <f>H1233-I1233</f>
        <v>0</v>
      </c>
      <c r="K1233" s="22">
        <v>1355</v>
      </c>
      <c r="O1233" s="22">
        <v>1355</v>
      </c>
      <c r="P1233" s="22">
        <v>0</v>
      </c>
      <c r="Q1233" s="22">
        <v>0</v>
      </c>
      <c r="R1233" s="22">
        <f>H1233-O1233</f>
        <v>1353645</v>
      </c>
      <c r="S1233" s="22" t="e">
        <f>#REF!-P1233</f>
        <v>#REF!</v>
      </c>
      <c r="T1233" s="22" t="e">
        <f>#REF!-Q1233</f>
        <v>#REF!</v>
      </c>
      <c r="U1233" s="18" t="str">
        <f t="shared" si="208"/>
        <v>98 1 00 00000000</v>
      </c>
    </row>
    <row r="1234" spans="1:21" s="17" customFormat="1" ht="52.8">
      <c r="A1234" s="15"/>
      <c r="B1234" s="137" t="s">
        <v>758</v>
      </c>
      <c r="C1234" s="134" t="s">
        <v>746</v>
      </c>
      <c r="D1234" s="135" t="s">
        <v>12</v>
      </c>
      <c r="E1234" s="135" t="s">
        <v>52</v>
      </c>
      <c r="F1234" s="32" t="s">
        <v>759</v>
      </c>
      <c r="G1234" s="135" t="s">
        <v>10</v>
      </c>
      <c r="H1234" s="136">
        <f>H1235</f>
        <v>1355000</v>
      </c>
      <c r="I1234" s="105">
        <f>ROUND(K1234*1000,2)</f>
        <v>1355000</v>
      </c>
      <c r="J1234" s="16">
        <f>H1234-I1234</f>
        <v>0</v>
      </c>
      <c r="K1234" s="22">
        <v>1355</v>
      </c>
      <c r="O1234" s="22">
        <v>1355</v>
      </c>
      <c r="P1234" s="22">
        <v>0</v>
      </c>
      <c r="Q1234" s="22">
        <v>0</v>
      </c>
      <c r="R1234" s="22">
        <f>H1234-O1234</f>
        <v>1353645</v>
      </c>
      <c r="S1234" s="22" t="e">
        <f>#REF!-P1234</f>
        <v>#REF!</v>
      </c>
      <c r="T1234" s="22" t="e">
        <f>#REF!-Q1234</f>
        <v>#REF!</v>
      </c>
      <c r="U1234" s="18" t="str">
        <f t="shared" si="208"/>
        <v>98 1 00 21020000</v>
      </c>
    </row>
    <row r="1235" spans="1:21" s="17" customFormat="1" ht="26.4">
      <c r="A1235" s="15"/>
      <c r="B1235" s="133" t="s">
        <v>29</v>
      </c>
      <c r="C1235" s="134" t="s">
        <v>746</v>
      </c>
      <c r="D1235" s="135" t="s">
        <v>12</v>
      </c>
      <c r="E1235" s="135" t="s">
        <v>52</v>
      </c>
      <c r="F1235" s="32" t="s">
        <v>759</v>
      </c>
      <c r="G1235" s="141" t="s">
        <v>30</v>
      </c>
      <c r="H1235" s="136">
        <f>H1236</f>
        <v>1355000</v>
      </c>
      <c r="I1235" s="105">
        <f>ROUND(K1235*1000,2)</f>
        <v>1355000</v>
      </c>
      <c r="J1235" s="16">
        <f>H1235-I1235</f>
        <v>0</v>
      </c>
      <c r="K1235" s="22">
        <v>1355</v>
      </c>
      <c r="O1235" s="22">
        <v>1355</v>
      </c>
      <c r="P1235" s="22">
        <v>0</v>
      </c>
      <c r="Q1235" s="22">
        <v>0</v>
      </c>
      <c r="R1235" s="22">
        <f>H1235-O1235</f>
        <v>1353645</v>
      </c>
      <c r="S1235" s="22" t="e">
        <f>#REF!-P1235</f>
        <v>#REF!</v>
      </c>
      <c r="T1235" s="22" t="e">
        <f>#REF!-Q1235</f>
        <v>#REF!</v>
      </c>
      <c r="U1235" s="18" t="str">
        <f t="shared" si="208"/>
        <v>98 1 00 21020240</v>
      </c>
    </row>
    <row r="1236" spans="1:21" s="17" customFormat="1" ht="15.6">
      <c r="A1236" s="15"/>
      <c r="B1236" s="133" t="s">
        <v>31</v>
      </c>
      <c r="C1236" s="134" t="s">
        <v>746</v>
      </c>
      <c r="D1236" s="135" t="s">
        <v>12</v>
      </c>
      <c r="E1236" s="135" t="s">
        <v>52</v>
      </c>
      <c r="F1236" s="32" t="s">
        <v>759</v>
      </c>
      <c r="G1236" s="141" t="s">
        <v>32</v>
      </c>
      <c r="H1236" s="136">
        <v>1355000</v>
      </c>
      <c r="I1236" s="105"/>
      <c r="J1236" s="16"/>
      <c r="K1236" s="22"/>
      <c r="O1236" s="22"/>
      <c r="P1236" s="22"/>
      <c r="Q1236" s="22"/>
      <c r="R1236" s="22"/>
      <c r="S1236" s="22"/>
      <c r="T1236" s="22"/>
      <c r="U1236" s="18"/>
    </row>
    <row r="1237" spans="1:21" s="17" customFormat="1" ht="15.6">
      <c r="A1237" s="15"/>
      <c r="B1237" s="126" t="s">
        <v>195</v>
      </c>
      <c r="C1237" s="127" t="s">
        <v>746</v>
      </c>
      <c r="D1237" s="128" t="s">
        <v>74</v>
      </c>
      <c r="E1237" s="128" t="s">
        <v>8</v>
      </c>
      <c r="F1237" s="128" t="s">
        <v>9</v>
      </c>
      <c r="G1237" s="128" t="s">
        <v>10</v>
      </c>
      <c r="H1237" s="77">
        <f t="shared" ref="H1237:H1240" si="217">H1238</f>
        <v>74504900</v>
      </c>
      <c r="I1237" s="79">
        <f t="shared" ref="I1237:I1243" si="218">ROUND(K1237*1000,2)</f>
        <v>74504900</v>
      </c>
      <c r="J1237" s="16">
        <f t="shared" ref="J1237:J1243" si="219">H1237-I1237</f>
        <v>0</v>
      </c>
      <c r="K1237" s="19">
        <v>74504.899999999994</v>
      </c>
      <c r="O1237" s="19">
        <v>74504.899999999994</v>
      </c>
      <c r="P1237" s="19">
        <v>81217.409999999989</v>
      </c>
      <c r="Q1237" s="19">
        <v>88601.17</v>
      </c>
      <c r="R1237" s="19">
        <f t="shared" ref="R1237:R1243" si="220">H1237-O1237</f>
        <v>74430395.099999994</v>
      </c>
      <c r="S1237" s="19" t="e">
        <f>#REF!-P1237</f>
        <v>#REF!</v>
      </c>
      <c r="T1237" s="19" t="e">
        <f>#REF!-Q1237</f>
        <v>#REF!</v>
      </c>
      <c r="U1237" s="18" t="str">
        <f t="shared" si="208"/>
        <v>00 0 00 00000000</v>
      </c>
    </row>
    <row r="1238" spans="1:21" s="17" customFormat="1" ht="15.6">
      <c r="A1238" s="15"/>
      <c r="B1238" s="129" t="s">
        <v>760</v>
      </c>
      <c r="C1238" s="130" t="s">
        <v>746</v>
      </c>
      <c r="D1238" s="131" t="s">
        <v>74</v>
      </c>
      <c r="E1238" s="131" t="s">
        <v>471</v>
      </c>
      <c r="F1238" s="131" t="s">
        <v>9</v>
      </c>
      <c r="G1238" s="131" t="s">
        <v>10</v>
      </c>
      <c r="H1238" s="132">
        <f t="shared" si="217"/>
        <v>74504900</v>
      </c>
      <c r="I1238" s="104">
        <f t="shared" si="218"/>
        <v>74504900</v>
      </c>
      <c r="J1238" s="16">
        <f t="shared" si="219"/>
        <v>0</v>
      </c>
      <c r="K1238" s="20">
        <v>74504.899999999994</v>
      </c>
      <c r="O1238" s="20">
        <v>74504.899999999994</v>
      </c>
      <c r="P1238" s="20">
        <v>81217.409999999989</v>
      </c>
      <c r="Q1238" s="20">
        <v>88601.17</v>
      </c>
      <c r="R1238" s="20">
        <f t="shared" si="220"/>
        <v>74430395.099999994</v>
      </c>
      <c r="S1238" s="20" t="e">
        <f>#REF!-P1238</f>
        <v>#REF!</v>
      </c>
      <c r="T1238" s="20" t="e">
        <f>#REF!-Q1238</f>
        <v>#REF!</v>
      </c>
      <c r="U1238" s="18" t="str">
        <f t="shared" si="208"/>
        <v>00 0 00 00000000</v>
      </c>
    </row>
    <row r="1239" spans="1:21" s="17" customFormat="1" ht="39.6">
      <c r="A1239" s="15"/>
      <c r="B1239" s="137" t="s">
        <v>293</v>
      </c>
      <c r="C1239" s="140" t="s">
        <v>746</v>
      </c>
      <c r="D1239" s="141" t="s">
        <v>74</v>
      </c>
      <c r="E1239" s="141" t="s">
        <v>471</v>
      </c>
      <c r="F1239" s="141" t="s">
        <v>294</v>
      </c>
      <c r="G1239" s="141" t="s">
        <v>10</v>
      </c>
      <c r="H1239" s="142">
        <f t="shared" si="217"/>
        <v>74504900</v>
      </c>
      <c r="I1239" s="55">
        <f t="shared" si="218"/>
        <v>74504900</v>
      </c>
      <c r="J1239" s="16">
        <f t="shared" si="219"/>
        <v>0</v>
      </c>
      <c r="K1239" s="29">
        <v>74504.899999999994</v>
      </c>
      <c r="O1239" s="29">
        <v>74504.899999999994</v>
      </c>
      <c r="P1239" s="29">
        <v>81217.409999999989</v>
      </c>
      <c r="Q1239" s="29">
        <v>88601.17</v>
      </c>
      <c r="R1239" s="29">
        <f t="shared" si="220"/>
        <v>74430395.099999994</v>
      </c>
      <c r="S1239" s="29" t="e">
        <f>#REF!-P1239</f>
        <v>#REF!</v>
      </c>
      <c r="T1239" s="29" t="e">
        <f>#REF!-Q1239</f>
        <v>#REF!</v>
      </c>
      <c r="U1239" s="18" t="str">
        <f t="shared" si="208"/>
        <v>04 0 00 00000000</v>
      </c>
    </row>
    <row r="1240" spans="1:21" s="17" customFormat="1" ht="39.6">
      <c r="A1240" s="15"/>
      <c r="B1240" s="151" t="s">
        <v>295</v>
      </c>
      <c r="C1240" s="140" t="s">
        <v>746</v>
      </c>
      <c r="D1240" s="141" t="s">
        <v>74</v>
      </c>
      <c r="E1240" s="141" t="s">
        <v>471</v>
      </c>
      <c r="F1240" s="141" t="s">
        <v>296</v>
      </c>
      <c r="G1240" s="141" t="s">
        <v>10</v>
      </c>
      <c r="H1240" s="142">
        <f t="shared" si="217"/>
        <v>74504900</v>
      </c>
      <c r="I1240" s="55">
        <f t="shared" si="218"/>
        <v>74504900</v>
      </c>
      <c r="J1240" s="16">
        <f t="shared" si="219"/>
        <v>0</v>
      </c>
      <c r="K1240" s="29">
        <v>74504.899999999994</v>
      </c>
      <c r="O1240" s="29">
        <v>74504.899999999994</v>
      </c>
      <c r="P1240" s="29">
        <v>81217.409999999989</v>
      </c>
      <c r="Q1240" s="29">
        <v>88601.17</v>
      </c>
      <c r="R1240" s="29">
        <f t="shared" si="220"/>
        <v>74430395.099999994</v>
      </c>
      <c r="S1240" s="29" t="e">
        <f>#REF!-P1240</f>
        <v>#REF!</v>
      </c>
      <c r="T1240" s="29" t="e">
        <f>#REF!-Q1240</f>
        <v>#REF!</v>
      </c>
      <c r="U1240" s="18" t="str">
        <f t="shared" si="208"/>
        <v>04 2 00 00000000</v>
      </c>
    </row>
    <row r="1241" spans="1:21" s="17" customFormat="1" ht="39.6">
      <c r="A1241" s="15"/>
      <c r="B1241" s="151" t="s">
        <v>297</v>
      </c>
      <c r="C1241" s="140" t="s">
        <v>746</v>
      </c>
      <c r="D1241" s="141" t="s">
        <v>74</v>
      </c>
      <c r="E1241" s="141" t="s">
        <v>471</v>
      </c>
      <c r="F1241" s="141" t="s">
        <v>298</v>
      </c>
      <c r="G1241" s="141" t="s">
        <v>10</v>
      </c>
      <c r="H1241" s="142">
        <f>H1245+H1242</f>
        <v>74504900</v>
      </c>
      <c r="I1241" s="55">
        <f t="shared" si="218"/>
        <v>74504900</v>
      </c>
      <c r="J1241" s="16">
        <f t="shared" si="219"/>
        <v>0</v>
      </c>
      <c r="K1241" s="29">
        <v>74504.899999999994</v>
      </c>
      <c r="O1241" s="29">
        <v>74504.899999999994</v>
      </c>
      <c r="P1241" s="29">
        <v>81217.409999999989</v>
      </c>
      <c r="Q1241" s="29">
        <v>88601.17</v>
      </c>
      <c r="R1241" s="29">
        <f t="shared" si="220"/>
        <v>74430395.099999994</v>
      </c>
      <c r="S1241" s="29" t="e">
        <f>#REF!-P1241</f>
        <v>#REF!</v>
      </c>
      <c r="T1241" s="29" t="e">
        <f>#REF!-Q1241</f>
        <v>#REF!</v>
      </c>
      <c r="U1241" s="18" t="str">
        <f t="shared" si="208"/>
        <v>04 2 02 00000000</v>
      </c>
    </row>
    <row r="1242" spans="1:21" s="51" customFormat="1" ht="26.4">
      <c r="A1242" s="50"/>
      <c r="B1242" s="133" t="s">
        <v>761</v>
      </c>
      <c r="C1242" s="134" t="s">
        <v>746</v>
      </c>
      <c r="D1242" s="135" t="s">
        <v>74</v>
      </c>
      <c r="E1242" s="135" t="s">
        <v>471</v>
      </c>
      <c r="F1242" s="135" t="s">
        <v>762</v>
      </c>
      <c r="G1242" s="135" t="s">
        <v>10</v>
      </c>
      <c r="H1242" s="136">
        <f>H1243</f>
        <v>10379760</v>
      </c>
      <c r="I1242" s="105">
        <f t="shared" si="218"/>
        <v>10379760</v>
      </c>
      <c r="J1242" s="16">
        <f t="shared" si="219"/>
        <v>0</v>
      </c>
      <c r="K1242" s="22">
        <v>10379.76</v>
      </c>
      <c r="O1242" s="22">
        <v>10379.76</v>
      </c>
      <c r="P1242" s="22">
        <v>10379.76</v>
      </c>
      <c r="Q1242" s="22">
        <v>10379.76</v>
      </c>
      <c r="R1242" s="22">
        <f t="shared" si="220"/>
        <v>10369380.24</v>
      </c>
      <c r="S1242" s="22" t="e">
        <f>#REF!-P1242</f>
        <v>#REF!</v>
      </c>
      <c r="T1242" s="22" t="e">
        <f>#REF!-Q1242</f>
        <v>#REF!</v>
      </c>
      <c r="U1242" s="18" t="str">
        <f t="shared" si="208"/>
        <v>04 2 02 20820000</v>
      </c>
    </row>
    <row r="1243" spans="1:21" s="51" customFormat="1" ht="26.4">
      <c r="A1243" s="50"/>
      <c r="B1243" s="133" t="s">
        <v>29</v>
      </c>
      <c r="C1243" s="134" t="s">
        <v>746</v>
      </c>
      <c r="D1243" s="135" t="s">
        <v>74</v>
      </c>
      <c r="E1243" s="135" t="s">
        <v>471</v>
      </c>
      <c r="F1243" s="135" t="s">
        <v>762</v>
      </c>
      <c r="G1243" s="135" t="s">
        <v>30</v>
      </c>
      <c r="H1243" s="136">
        <f>H1244</f>
        <v>10379760</v>
      </c>
      <c r="I1243" s="105">
        <f t="shared" si="218"/>
        <v>10379760</v>
      </c>
      <c r="J1243" s="16">
        <f t="shared" si="219"/>
        <v>0</v>
      </c>
      <c r="K1243" s="22">
        <v>10379.76</v>
      </c>
      <c r="O1243" s="22">
        <v>10379.76</v>
      </c>
      <c r="P1243" s="22">
        <v>10379.76</v>
      </c>
      <c r="Q1243" s="22">
        <v>10379.76</v>
      </c>
      <c r="R1243" s="22">
        <f t="shared" si="220"/>
        <v>10369380.24</v>
      </c>
      <c r="S1243" s="22" t="e">
        <f>#REF!-P1243</f>
        <v>#REF!</v>
      </c>
      <c r="T1243" s="22" t="e">
        <f>#REF!-Q1243</f>
        <v>#REF!</v>
      </c>
      <c r="U1243" s="18" t="str">
        <f t="shared" si="208"/>
        <v>04 2 02 20820240</v>
      </c>
    </row>
    <row r="1244" spans="1:21" s="51" customFormat="1" ht="15.6">
      <c r="A1244" s="50"/>
      <c r="B1244" s="133" t="s">
        <v>31</v>
      </c>
      <c r="C1244" s="134" t="s">
        <v>746</v>
      </c>
      <c r="D1244" s="135" t="s">
        <v>74</v>
      </c>
      <c r="E1244" s="135" t="s">
        <v>471</v>
      </c>
      <c r="F1244" s="135" t="s">
        <v>762</v>
      </c>
      <c r="G1244" s="135" t="s">
        <v>32</v>
      </c>
      <c r="H1244" s="136">
        <v>10379760</v>
      </c>
      <c r="I1244" s="105"/>
      <c r="J1244" s="16"/>
      <c r="K1244" s="22"/>
      <c r="O1244" s="22"/>
      <c r="P1244" s="22"/>
      <c r="Q1244" s="22"/>
      <c r="R1244" s="22"/>
      <c r="S1244" s="22"/>
      <c r="T1244" s="22"/>
      <c r="U1244" s="18"/>
    </row>
    <row r="1245" spans="1:21" s="17" customFormat="1" ht="26.4">
      <c r="A1245" s="15"/>
      <c r="B1245" s="133" t="s">
        <v>763</v>
      </c>
      <c r="C1245" s="134" t="s">
        <v>746</v>
      </c>
      <c r="D1245" s="135" t="s">
        <v>74</v>
      </c>
      <c r="E1245" s="135" t="s">
        <v>471</v>
      </c>
      <c r="F1245" s="135" t="s">
        <v>764</v>
      </c>
      <c r="G1245" s="135" t="s">
        <v>10</v>
      </c>
      <c r="H1245" s="136">
        <f>H1246</f>
        <v>64125140</v>
      </c>
      <c r="I1245" s="105">
        <f>ROUND(K1245*1000,2)</f>
        <v>64125140</v>
      </c>
      <c r="J1245" s="16">
        <f>H1245-I1245</f>
        <v>0</v>
      </c>
      <c r="K1245" s="22">
        <v>64125.14</v>
      </c>
      <c r="O1245" s="22">
        <v>64125.14</v>
      </c>
      <c r="P1245" s="22">
        <v>70837.649999999994</v>
      </c>
      <c r="Q1245" s="22">
        <v>78221.41</v>
      </c>
      <c r="R1245" s="22">
        <f>H1245-O1245</f>
        <v>64061014.859999999</v>
      </c>
      <c r="S1245" s="22" t="e">
        <f>#REF!-P1245</f>
        <v>#REF!</v>
      </c>
      <c r="T1245" s="22" t="e">
        <f>#REF!-Q1245</f>
        <v>#REF!</v>
      </c>
      <c r="U1245" s="18" t="str">
        <f t="shared" si="208"/>
        <v>04 2 02 21090000</v>
      </c>
    </row>
    <row r="1246" spans="1:21" s="17" customFormat="1" ht="26.4">
      <c r="A1246" s="15"/>
      <c r="B1246" s="133" t="s">
        <v>29</v>
      </c>
      <c r="C1246" s="134" t="s">
        <v>746</v>
      </c>
      <c r="D1246" s="135" t="s">
        <v>74</v>
      </c>
      <c r="E1246" s="135" t="s">
        <v>471</v>
      </c>
      <c r="F1246" s="135" t="s">
        <v>764</v>
      </c>
      <c r="G1246" s="135" t="s">
        <v>30</v>
      </c>
      <c r="H1246" s="136">
        <f>H1247</f>
        <v>64125140</v>
      </c>
      <c r="I1246" s="105">
        <f>ROUND(K1246*1000,2)</f>
        <v>64125140</v>
      </c>
      <c r="J1246" s="16">
        <f>H1246-I1246</f>
        <v>0</v>
      </c>
      <c r="K1246" s="22">
        <v>64125.14</v>
      </c>
      <c r="O1246" s="22">
        <v>64125.14</v>
      </c>
      <c r="P1246" s="22">
        <v>70837.649999999994</v>
      </c>
      <c r="Q1246" s="22">
        <v>78221.41</v>
      </c>
      <c r="R1246" s="22">
        <f>H1246-O1246</f>
        <v>64061014.859999999</v>
      </c>
      <c r="S1246" s="22" t="e">
        <f>#REF!-P1246</f>
        <v>#REF!</v>
      </c>
      <c r="T1246" s="22" t="e">
        <f>#REF!-Q1246</f>
        <v>#REF!</v>
      </c>
      <c r="U1246" s="18" t="str">
        <f t="shared" si="208"/>
        <v>04 2 02 21090240</v>
      </c>
    </row>
    <row r="1247" spans="1:21" s="17" customFormat="1" ht="15.6">
      <c r="A1247" s="15"/>
      <c r="B1247" s="133" t="s">
        <v>31</v>
      </c>
      <c r="C1247" s="134" t="s">
        <v>746</v>
      </c>
      <c r="D1247" s="135" t="s">
        <v>74</v>
      </c>
      <c r="E1247" s="135" t="s">
        <v>471</v>
      </c>
      <c r="F1247" s="135" t="s">
        <v>764</v>
      </c>
      <c r="G1247" s="135" t="s">
        <v>32</v>
      </c>
      <c r="H1247" s="136">
        <v>64125140</v>
      </c>
      <c r="I1247" s="105"/>
      <c r="J1247" s="16"/>
      <c r="K1247" s="22"/>
      <c r="O1247" s="22"/>
      <c r="P1247" s="22"/>
      <c r="Q1247" s="22"/>
      <c r="R1247" s="22"/>
      <c r="S1247" s="22"/>
      <c r="T1247" s="22"/>
      <c r="U1247" s="18"/>
    </row>
    <row r="1248" spans="1:21" s="17" customFormat="1" ht="15.6">
      <c r="A1248" s="15"/>
      <c r="B1248" s="126" t="s">
        <v>305</v>
      </c>
      <c r="C1248" s="127" t="s">
        <v>746</v>
      </c>
      <c r="D1248" s="128" t="s">
        <v>87</v>
      </c>
      <c r="E1248" s="128" t="s">
        <v>8</v>
      </c>
      <c r="F1248" s="128" t="s">
        <v>9</v>
      </c>
      <c r="G1248" s="128" t="s">
        <v>10</v>
      </c>
      <c r="H1248" s="77">
        <f>H1249+H1257</f>
        <v>25720120</v>
      </c>
      <c r="I1248" s="79">
        <f t="shared" ref="I1248:I1254" si="221">ROUND(K1248*1000,2)</f>
        <v>25720120</v>
      </c>
      <c r="J1248" s="16">
        <f t="shared" ref="J1248:J1254" si="222">H1248-I1248</f>
        <v>0</v>
      </c>
      <c r="K1248" s="19">
        <v>25720.12</v>
      </c>
      <c r="O1248" s="19">
        <v>25720.12</v>
      </c>
      <c r="P1248" s="19">
        <v>20216.12</v>
      </c>
      <c r="Q1248" s="19">
        <v>20204.12</v>
      </c>
      <c r="R1248" s="19">
        <f t="shared" ref="R1248:R1254" si="223">H1248-O1248</f>
        <v>25694399.879999999</v>
      </c>
      <c r="S1248" s="19" t="e">
        <f>#REF!-P1248</f>
        <v>#REF!</v>
      </c>
      <c r="T1248" s="19" t="e">
        <f>#REF!-Q1248</f>
        <v>#REF!</v>
      </c>
      <c r="U1248" s="18" t="str">
        <f t="shared" si="208"/>
        <v>00 0 00 00000000</v>
      </c>
    </row>
    <row r="1249" spans="1:21" s="17" customFormat="1" ht="15.6">
      <c r="A1249" s="15"/>
      <c r="B1249" s="129" t="s">
        <v>765</v>
      </c>
      <c r="C1249" s="130" t="s">
        <v>746</v>
      </c>
      <c r="D1249" s="131" t="s">
        <v>87</v>
      </c>
      <c r="E1249" s="131" t="s">
        <v>12</v>
      </c>
      <c r="F1249" s="131" t="s">
        <v>9</v>
      </c>
      <c r="G1249" s="131" t="s">
        <v>10</v>
      </c>
      <c r="H1249" s="132">
        <f>H1250</f>
        <v>1543000</v>
      </c>
      <c r="I1249" s="104">
        <f t="shared" si="221"/>
        <v>1543000</v>
      </c>
      <c r="J1249" s="16">
        <f t="shared" si="222"/>
        <v>0</v>
      </c>
      <c r="K1249" s="20">
        <v>1543</v>
      </c>
      <c r="O1249" s="20">
        <v>1543</v>
      </c>
      <c r="P1249" s="20">
        <v>1539</v>
      </c>
      <c r="Q1249" s="20">
        <v>1527</v>
      </c>
      <c r="R1249" s="20">
        <f t="shared" si="223"/>
        <v>1541457</v>
      </c>
      <c r="S1249" s="20" t="e">
        <f>#REF!-P1249</f>
        <v>#REF!</v>
      </c>
      <c r="T1249" s="20" t="e">
        <f>#REF!-Q1249</f>
        <v>#REF!</v>
      </c>
      <c r="U1249" s="18" t="str">
        <f t="shared" si="208"/>
        <v>00 0 00 00000000</v>
      </c>
    </row>
    <row r="1250" spans="1:21" s="17" customFormat="1" ht="39.6">
      <c r="A1250" s="15"/>
      <c r="B1250" s="137" t="s">
        <v>293</v>
      </c>
      <c r="C1250" s="140" t="s">
        <v>746</v>
      </c>
      <c r="D1250" s="141" t="s">
        <v>87</v>
      </c>
      <c r="E1250" s="141" t="s">
        <v>12</v>
      </c>
      <c r="F1250" s="141" t="s">
        <v>294</v>
      </c>
      <c r="G1250" s="141" t="s">
        <v>10</v>
      </c>
      <c r="H1250" s="142">
        <f t="shared" ref="H1250:H1253" si="224">H1251</f>
        <v>1543000</v>
      </c>
      <c r="I1250" s="55">
        <f t="shared" si="221"/>
        <v>1543000</v>
      </c>
      <c r="J1250" s="16">
        <f t="shared" si="222"/>
        <v>0</v>
      </c>
      <c r="K1250" s="29">
        <v>1543</v>
      </c>
      <c r="O1250" s="29">
        <v>1543</v>
      </c>
      <c r="P1250" s="29">
        <v>1539</v>
      </c>
      <c r="Q1250" s="29">
        <v>1527</v>
      </c>
      <c r="R1250" s="29">
        <f t="shared" si="223"/>
        <v>1541457</v>
      </c>
      <c r="S1250" s="29" t="e">
        <f>#REF!-P1250</f>
        <v>#REF!</v>
      </c>
      <c r="T1250" s="29" t="e">
        <f>#REF!-Q1250</f>
        <v>#REF!</v>
      </c>
      <c r="U1250" s="18" t="str">
        <f t="shared" si="208"/>
        <v>04 0 00 00000000</v>
      </c>
    </row>
    <row r="1251" spans="1:21" s="17" customFormat="1" ht="26.4">
      <c r="A1251" s="15"/>
      <c r="B1251" s="151" t="s">
        <v>766</v>
      </c>
      <c r="C1251" s="140" t="s">
        <v>746</v>
      </c>
      <c r="D1251" s="141" t="s">
        <v>87</v>
      </c>
      <c r="E1251" s="141" t="s">
        <v>12</v>
      </c>
      <c r="F1251" s="141" t="s">
        <v>767</v>
      </c>
      <c r="G1251" s="141" t="s">
        <v>10</v>
      </c>
      <c r="H1251" s="142">
        <f t="shared" si="224"/>
        <v>1543000</v>
      </c>
      <c r="I1251" s="55">
        <f t="shared" si="221"/>
        <v>1543000</v>
      </c>
      <c r="J1251" s="16">
        <f t="shared" si="222"/>
        <v>0</v>
      </c>
      <c r="K1251" s="29">
        <v>1543</v>
      </c>
      <c r="O1251" s="29">
        <v>1543</v>
      </c>
      <c r="P1251" s="29">
        <v>1539</v>
      </c>
      <c r="Q1251" s="29">
        <v>1527</v>
      </c>
      <c r="R1251" s="29">
        <f t="shared" si="223"/>
        <v>1541457</v>
      </c>
      <c r="S1251" s="29" t="e">
        <f>#REF!-P1251</f>
        <v>#REF!</v>
      </c>
      <c r="T1251" s="29" t="e">
        <f>#REF!-Q1251</f>
        <v>#REF!</v>
      </c>
      <c r="U1251" s="18" t="str">
        <f t="shared" si="208"/>
        <v>04 1 00 00000000</v>
      </c>
    </row>
    <row r="1252" spans="1:21" s="17" customFormat="1" ht="39.6">
      <c r="A1252" s="15"/>
      <c r="B1252" s="151" t="s">
        <v>768</v>
      </c>
      <c r="C1252" s="140" t="s">
        <v>746</v>
      </c>
      <c r="D1252" s="141" t="s">
        <v>87</v>
      </c>
      <c r="E1252" s="141" t="s">
        <v>12</v>
      </c>
      <c r="F1252" s="141" t="s">
        <v>769</v>
      </c>
      <c r="G1252" s="141" t="s">
        <v>10</v>
      </c>
      <c r="H1252" s="142">
        <f>H1253</f>
        <v>1543000</v>
      </c>
      <c r="I1252" s="55">
        <f t="shared" si="221"/>
        <v>1543000</v>
      </c>
      <c r="J1252" s="16">
        <f t="shared" si="222"/>
        <v>0</v>
      </c>
      <c r="K1252" s="29">
        <v>1543</v>
      </c>
      <c r="O1252" s="29">
        <v>1543</v>
      </c>
      <c r="P1252" s="29">
        <v>1539</v>
      </c>
      <c r="Q1252" s="29">
        <v>1527</v>
      </c>
      <c r="R1252" s="29">
        <f t="shared" si="223"/>
        <v>1541457</v>
      </c>
      <c r="S1252" s="29" t="e">
        <f>#REF!-P1252</f>
        <v>#REF!</v>
      </c>
      <c r="T1252" s="29" t="e">
        <f>#REF!-Q1252</f>
        <v>#REF!</v>
      </c>
      <c r="U1252" s="18" t="str">
        <f t="shared" si="208"/>
        <v>04 1 01 00000000</v>
      </c>
    </row>
    <row r="1253" spans="1:21" s="17" customFormat="1" ht="26.4">
      <c r="A1253" s="15"/>
      <c r="B1253" s="133" t="s">
        <v>770</v>
      </c>
      <c r="C1253" s="140" t="s">
        <v>746</v>
      </c>
      <c r="D1253" s="141" t="s">
        <v>87</v>
      </c>
      <c r="E1253" s="141" t="s">
        <v>12</v>
      </c>
      <c r="F1253" s="141" t="s">
        <v>771</v>
      </c>
      <c r="G1253" s="141" t="s">
        <v>10</v>
      </c>
      <c r="H1253" s="142">
        <f t="shared" si="224"/>
        <v>1543000</v>
      </c>
      <c r="I1253" s="55">
        <f t="shared" si="221"/>
        <v>1543000</v>
      </c>
      <c r="J1253" s="16">
        <f t="shared" si="222"/>
        <v>0</v>
      </c>
      <c r="K1253" s="29">
        <v>1543</v>
      </c>
      <c r="O1253" s="29">
        <v>1543</v>
      </c>
      <c r="P1253" s="29">
        <v>1539</v>
      </c>
      <c r="Q1253" s="29">
        <v>1527</v>
      </c>
      <c r="R1253" s="29">
        <f t="shared" si="223"/>
        <v>1541457</v>
      </c>
      <c r="S1253" s="29" t="e">
        <f>#REF!-P1253</f>
        <v>#REF!</v>
      </c>
      <c r="T1253" s="29" t="e">
        <f>#REF!-Q1253</f>
        <v>#REF!</v>
      </c>
      <c r="U1253" s="18" t="str">
        <f t="shared" si="208"/>
        <v>04 1 01 20190000</v>
      </c>
    </row>
    <row r="1254" spans="1:21" s="17" customFormat="1" ht="26.4">
      <c r="A1254" s="15"/>
      <c r="B1254" s="133" t="s">
        <v>29</v>
      </c>
      <c r="C1254" s="140" t="s">
        <v>746</v>
      </c>
      <c r="D1254" s="141" t="s">
        <v>87</v>
      </c>
      <c r="E1254" s="141" t="s">
        <v>12</v>
      </c>
      <c r="F1254" s="141" t="s">
        <v>771</v>
      </c>
      <c r="G1254" s="141" t="s">
        <v>30</v>
      </c>
      <c r="H1254" s="136">
        <f>SUM(H1255:H1256)</f>
        <v>1543000</v>
      </c>
      <c r="I1254" s="105">
        <f t="shared" si="221"/>
        <v>1543000</v>
      </c>
      <c r="J1254" s="16">
        <f t="shared" si="222"/>
        <v>0</v>
      </c>
      <c r="K1254" s="29">
        <v>1543</v>
      </c>
      <c r="O1254" s="29">
        <v>1543</v>
      </c>
      <c r="P1254" s="29">
        <v>1539</v>
      </c>
      <c r="Q1254" s="29">
        <v>1527</v>
      </c>
      <c r="R1254" s="29">
        <f t="shared" si="223"/>
        <v>1541457</v>
      </c>
      <c r="S1254" s="29" t="e">
        <f>#REF!-P1254</f>
        <v>#REF!</v>
      </c>
      <c r="T1254" s="29" t="e">
        <f>#REF!-Q1254</f>
        <v>#REF!</v>
      </c>
      <c r="U1254" s="18" t="str">
        <f t="shared" si="208"/>
        <v>04 1 01 20190240</v>
      </c>
    </row>
    <row r="1255" spans="1:21" s="17" customFormat="1" ht="26.4">
      <c r="A1255" s="15"/>
      <c r="B1255" s="137" t="s">
        <v>772</v>
      </c>
      <c r="C1255" s="134" t="s">
        <v>746</v>
      </c>
      <c r="D1255" s="135" t="s">
        <v>87</v>
      </c>
      <c r="E1255" s="135" t="s">
        <v>12</v>
      </c>
      <c r="F1255" s="135" t="s">
        <v>771</v>
      </c>
      <c r="G1255" s="135" t="s">
        <v>773</v>
      </c>
      <c r="H1255" s="136">
        <v>443000</v>
      </c>
      <c r="I1255" s="105"/>
      <c r="J1255" s="16"/>
      <c r="K1255" s="29"/>
      <c r="O1255" s="29"/>
      <c r="P1255" s="29"/>
      <c r="Q1255" s="29"/>
      <c r="R1255" s="29"/>
      <c r="S1255" s="29"/>
      <c r="T1255" s="29"/>
      <c r="U1255" s="18"/>
    </row>
    <row r="1256" spans="1:21" s="17" customFormat="1" ht="15.6">
      <c r="A1256" s="15"/>
      <c r="B1256" s="133" t="s">
        <v>31</v>
      </c>
      <c r="C1256" s="134" t="s">
        <v>746</v>
      </c>
      <c r="D1256" s="135" t="s">
        <v>87</v>
      </c>
      <c r="E1256" s="135" t="s">
        <v>12</v>
      </c>
      <c r="F1256" s="135" t="s">
        <v>771</v>
      </c>
      <c r="G1256" s="135" t="s">
        <v>32</v>
      </c>
      <c r="H1256" s="136">
        <v>1100000</v>
      </c>
      <c r="I1256" s="105"/>
      <c r="J1256" s="16"/>
      <c r="K1256" s="29"/>
      <c r="O1256" s="29"/>
      <c r="P1256" s="29"/>
      <c r="Q1256" s="29"/>
      <c r="R1256" s="29"/>
      <c r="S1256" s="29"/>
      <c r="T1256" s="29"/>
      <c r="U1256" s="18"/>
    </row>
    <row r="1257" spans="1:21" s="17" customFormat="1" ht="15.6">
      <c r="A1257" s="15"/>
      <c r="B1257" s="129" t="s">
        <v>306</v>
      </c>
      <c r="C1257" s="130" t="s">
        <v>746</v>
      </c>
      <c r="D1257" s="131" t="s">
        <v>87</v>
      </c>
      <c r="E1257" s="131" t="s">
        <v>14</v>
      </c>
      <c r="F1257" s="131" t="s">
        <v>9</v>
      </c>
      <c r="G1257" s="131" t="s">
        <v>10</v>
      </c>
      <c r="H1257" s="132">
        <f>H1258+H1270</f>
        <v>24177120</v>
      </c>
      <c r="I1257" s="104">
        <f t="shared" ref="I1257:I1262" si="225">ROUND(K1257*1000,2)</f>
        <v>24177120</v>
      </c>
      <c r="J1257" s="16">
        <f t="shared" ref="J1257:J1262" si="226">H1257-I1257</f>
        <v>0</v>
      </c>
      <c r="K1257" s="20">
        <v>24177.119999999999</v>
      </c>
      <c r="O1257" s="20">
        <v>24177.119999999999</v>
      </c>
      <c r="P1257" s="20">
        <v>18677.12</v>
      </c>
      <c r="Q1257" s="20">
        <v>18677.12</v>
      </c>
      <c r="R1257" s="20">
        <f t="shared" ref="R1257:R1262" si="227">H1257-O1257</f>
        <v>24152942.879999999</v>
      </c>
      <c r="S1257" s="20" t="e">
        <f>#REF!-P1257</f>
        <v>#REF!</v>
      </c>
      <c r="T1257" s="20" t="e">
        <f>#REF!-Q1257</f>
        <v>#REF!</v>
      </c>
      <c r="U1257" s="18" t="str">
        <f t="shared" si="208"/>
        <v>00 0 00 00000000</v>
      </c>
    </row>
    <row r="1258" spans="1:21" s="17" customFormat="1" ht="39.6">
      <c r="A1258" s="15"/>
      <c r="B1258" s="137" t="s">
        <v>293</v>
      </c>
      <c r="C1258" s="140" t="s">
        <v>746</v>
      </c>
      <c r="D1258" s="141" t="s">
        <v>87</v>
      </c>
      <c r="E1258" s="141" t="s">
        <v>14</v>
      </c>
      <c r="F1258" s="141" t="s">
        <v>294</v>
      </c>
      <c r="G1258" s="141" t="s">
        <v>10</v>
      </c>
      <c r="H1258" s="142">
        <f t="shared" ref="H1258:H1259" si="228">H1259</f>
        <v>21677120</v>
      </c>
      <c r="I1258" s="55">
        <f t="shared" si="225"/>
        <v>21677120</v>
      </c>
      <c r="J1258" s="16">
        <f t="shared" si="226"/>
        <v>0</v>
      </c>
      <c r="K1258" s="29">
        <v>21677.119999999999</v>
      </c>
      <c r="O1258" s="29">
        <v>21677.119999999999</v>
      </c>
      <c r="P1258" s="29">
        <v>18677.12</v>
      </c>
      <c r="Q1258" s="29">
        <v>18677.12</v>
      </c>
      <c r="R1258" s="29">
        <f t="shared" si="227"/>
        <v>21655442.879999999</v>
      </c>
      <c r="S1258" s="29" t="e">
        <f>#REF!-P1258</f>
        <v>#REF!</v>
      </c>
      <c r="T1258" s="29" t="e">
        <f>#REF!-Q1258</f>
        <v>#REF!</v>
      </c>
      <c r="U1258" s="18" t="str">
        <f t="shared" si="208"/>
        <v>04 0 00 00000000</v>
      </c>
    </row>
    <row r="1259" spans="1:21" s="17" customFormat="1" ht="26.4">
      <c r="A1259" s="15"/>
      <c r="B1259" s="133" t="s">
        <v>307</v>
      </c>
      <c r="C1259" s="140" t="s">
        <v>746</v>
      </c>
      <c r="D1259" s="141" t="s">
        <v>87</v>
      </c>
      <c r="E1259" s="141" t="s">
        <v>14</v>
      </c>
      <c r="F1259" s="141" t="s">
        <v>308</v>
      </c>
      <c r="G1259" s="141" t="s">
        <v>10</v>
      </c>
      <c r="H1259" s="142">
        <f t="shared" si="228"/>
        <v>21677120</v>
      </c>
      <c r="I1259" s="55">
        <f t="shared" si="225"/>
        <v>21677120</v>
      </c>
      <c r="J1259" s="16">
        <f t="shared" si="226"/>
        <v>0</v>
      </c>
      <c r="K1259" s="29">
        <v>21677.119999999999</v>
      </c>
      <c r="O1259" s="29">
        <v>21677.119999999999</v>
      </c>
      <c r="P1259" s="29">
        <v>18677.12</v>
      </c>
      <c r="Q1259" s="29">
        <v>18677.12</v>
      </c>
      <c r="R1259" s="29">
        <f t="shared" si="227"/>
        <v>21655442.879999999</v>
      </c>
      <c r="S1259" s="29" t="e">
        <f>#REF!-P1259</f>
        <v>#REF!</v>
      </c>
      <c r="T1259" s="29" t="e">
        <f>#REF!-Q1259</f>
        <v>#REF!</v>
      </c>
      <c r="U1259" s="18" t="str">
        <f t="shared" si="208"/>
        <v>04 3 00 00000000</v>
      </c>
    </row>
    <row r="1260" spans="1:21" s="17" customFormat="1" ht="26.4">
      <c r="A1260" s="15"/>
      <c r="B1260" s="149" t="s">
        <v>309</v>
      </c>
      <c r="C1260" s="140" t="s">
        <v>746</v>
      </c>
      <c r="D1260" s="141" t="s">
        <v>87</v>
      </c>
      <c r="E1260" s="141" t="s">
        <v>14</v>
      </c>
      <c r="F1260" s="135" t="s">
        <v>310</v>
      </c>
      <c r="G1260" s="141" t="s">
        <v>10</v>
      </c>
      <c r="H1260" s="142">
        <f>H1261+H1264+H1267</f>
        <v>21677120</v>
      </c>
      <c r="I1260" s="55">
        <f t="shared" si="225"/>
        <v>21677120</v>
      </c>
      <c r="J1260" s="16">
        <f t="shared" si="226"/>
        <v>0</v>
      </c>
      <c r="K1260" s="29">
        <v>21677.119999999999</v>
      </c>
      <c r="O1260" s="29">
        <v>21677.119999999999</v>
      </c>
      <c r="P1260" s="29">
        <v>18677.12</v>
      </c>
      <c r="Q1260" s="29">
        <v>18677.12</v>
      </c>
      <c r="R1260" s="29">
        <f t="shared" si="227"/>
        <v>21655442.879999999</v>
      </c>
      <c r="S1260" s="29" t="e">
        <f>#REF!-P1260</f>
        <v>#REF!</v>
      </c>
      <c r="T1260" s="29" t="e">
        <f>#REF!-Q1260</f>
        <v>#REF!</v>
      </c>
      <c r="U1260" s="18" t="str">
        <f t="shared" si="208"/>
        <v>04 3 04 00000000</v>
      </c>
    </row>
    <row r="1261" spans="1:21" s="17" customFormat="1" ht="26.4">
      <c r="A1261" s="15"/>
      <c r="B1261" s="133" t="s">
        <v>542</v>
      </c>
      <c r="C1261" s="140" t="s">
        <v>746</v>
      </c>
      <c r="D1261" s="141" t="s">
        <v>87</v>
      </c>
      <c r="E1261" s="141" t="s">
        <v>14</v>
      </c>
      <c r="F1261" s="141" t="s">
        <v>543</v>
      </c>
      <c r="G1261" s="141" t="s">
        <v>10</v>
      </c>
      <c r="H1261" s="142">
        <f>H1262</f>
        <v>8259320</v>
      </c>
      <c r="I1261" s="55">
        <f t="shared" si="225"/>
        <v>8259320</v>
      </c>
      <c r="J1261" s="16">
        <f t="shared" si="226"/>
        <v>0</v>
      </c>
      <c r="K1261" s="29">
        <v>8259.32</v>
      </c>
      <c r="O1261" s="29">
        <v>8259.32</v>
      </c>
      <c r="P1261" s="29">
        <v>8259.32</v>
      </c>
      <c r="Q1261" s="29">
        <v>8259.32</v>
      </c>
      <c r="R1261" s="29">
        <f t="shared" si="227"/>
        <v>8251060.6799999997</v>
      </c>
      <c r="S1261" s="29" t="e">
        <f>#REF!-P1261</f>
        <v>#REF!</v>
      </c>
      <c r="T1261" s="29" t="e">
        <f>#REF!-Q1261</f>
        <v>#REF!</v>
      </c>
      <c r="U1261" s="18" t="str">
        <f t="shared" si="208"/>
        <v>04 3 04 20300000</v>
      </c>
    </row>
    <row r="1262" spans="1:21" s="17" customFormat="1" ht="26.4">
      <c r="A1262" s="15"/>
      <c r="B1262" s="133" t="s">
        <v>29</v>
      </c>
      <c r="C1262" s="140" t="s">
        <v>746</v>
      </c>
      <c r="D1262" s="141" t="s">
        <v>87</v>
      </c>
      <c r="E1262" s="141" t="s">
        <v>14</v>
      </c>
      <c r="F1262" s="141" t="s">
        <v>543</v>
      </c>
      <c r="G1262" s="141" t="s">
        <v>30</v>
      </c>
      <c r="H1262" s="136">
        <f>H1263</f>
        <v>8259320</v>
      </c>
      <c r="I1262" s="105">
        <f t="shared" si="225"/>
        <v>8259320</v>
      </c>
      <c r="J1262" s="16">
        <f t="shared" si="226"/>
        <v>0</v>
      </c>
      <c r="K1262" s="29">
        <v>8259.32</v>
      </c>
      <c r="O1262" s="29">
        <v>8259.32</v>
      </c>
      <c r="P1262" s="29">
        <v>8259.32</v>
      </c>
      <c r="Q1262" s="29">
        <v>8259.32</v>
      </c>
      <c r="R1262" s="29">
        <f t="shared" si="227"/>
        <v>8251060.6799999997</v>
      </c>
      <c r="S1262" s="29" t="e">
        <f>#REF!-P1262</f>
        <v>#REF!</v>
      </c>
      <c r="T1262" s="29" t="e">
        <f>#REF!-Q1262</f>
        <v>#REF!</v>
      </c>
      <c r="U1262" s="18" t="str">
        <f t="shared" si="208"/>
        <v>04 3 04 20300240</v>
      </c>
    </row>
    <row r="1263" spans="1:21" s="17" customFormat="1" ht="15.6">
      <c r="A1263" s="15"/>
      <c r="B1263" s="133" t="s">
        <v>31</v>
      </c>
      <c r="C1263" s="140" t="s">
        <v>746</v>
      </c>
      <c r="D1263" s="141" t="s">
        <v>87</v>
      </c>
      <c r="E1263" s="141" t="s">
        <v>14</v>
      </c>
      <c r="F1263" s="141" t="s">
        <v>543</v>
      </c>
      <c r="G1263" s="141" t="s">
        <v>32</v>
      </c>
      <c r="H1263" s="136">
        <v>8259320</v>
      </c>
      <c r="I1263" s="105"/>
      <c r="J1263" s="16"/>
      <c r="K1263" s="29"/>
      <c r="O1263" s="29"/>
      <c r="P1263" s="29"/>
      <c r="Q1263" s="29"/>
      <c r="R1263" s="29"/>
      <c r="S1263" s="29"/>
      <c r="T1263" s="29"/>
      <c r="U1263" s="18"/>
    </row>
    <row r="1264" spans="1:21" s="17" customFormat="1" ht="26.4">
      <c r="A1264" s="15"/>
      <c r="B1264" s="137" t="s">
        <v>774</v>
      </c>
      <c r="C1264" s="140" t="s">
        <v>746</v>
      </c>
      <c r="D1264" s="141" t="s">
        <v>87</v>
      </c>
      <c r="E1264" s="141" t="s">
        <v>14</v>
      </c>
      <c r="F1264" s="141" t="s">
        <v>775</v>
      </c>
      <c r="G1264" s="141" t="s">
        <v>10</v>
      </c>
      <c r="H1264" s="142">
        <f>H1265</f>
        <v>941720</v>
      </c>
      <c r="I1264" s="55">
        <f>ROUND(K1264*1000,2)</f>
        <v>941720</v>
      </c>
      <c r="J1264" s="16">
        <f>H1264-I1264</f>
        <v>0</v>
      </c>
      <c r="K1264" s="29">
        <v>941.72</v>
      </c>
      <c r="O1264" s="29">
        <v>941.72</v>
      </c>
      <c r="P1264" s="29">
        <v>941.72</v>
      </c>
      <c r="Q1264" s="29">
        <v>941.72</v>
      </c>
      <c r="R1264" s="29">
        <f>H1264-O1264</f>
        <v>940778.28</v>
      </c>
      <c r="S1264" s="29" t="e">
        <f>#REF!-P1264</f>
        <v>#REF!</v>
      </c>
      <c r="T1264" s="29" t="e">
        <f>#REF!-Q1264</f>
        <v>#REF!</v>
      </c>
      <c r="U1264" s="18" t="str">
        <f t="shared" si="208"/>
        <v>04 3 04 21070000</v>
      </c>
    </row>
    <row r="1265" spans="1:21" s="17" customFormat="1" ht="26.4">
      <c r="A1265" s="15"/>
      <c r="B1265" s="133" t="s">
        <v>29</v>
      </c>
      <c r="C1265" s="140" t="s">
        <v>746</v>
      </c>
      <c r="D1265" s="141" t="s">
        <v>87</v>
      </c>
      <c r="E1265" s="141" t="s">
        <v>14</v>
      </c>
      <c r="F1265" s="141" t="s">
        <v>775</v>
      </c>
      <c r="G1265" s="141" t="s">
        <v>30</v>
      </c>
      <c r="H1265" s="136">
        <f>H1266</f>
        <v>941720</v>
      </c>
      <c r="I1265" s="105">
        <f>ROUND(K1265*1000,2)</f>
        <v>941720</v>
      </c>
      <c r="J1265" s="16">
        <f>H1265-I1265</f>
        <v>0</v>
      </c>
      <c r="K1265" s="29">
        <v>941.72</v>
      </c>
      <c r="O1265" s="29">
        <v>941.72</v>
      </c>
      <c r="P1265" s="29">
        <v>941.72</v>
      </c>
      <c r="Q1265" s="29">
        <v>941.72</v>
      </c>
      <c r="R1265" s="29">
        <f>H1265-O1265</f>
        <v>940778.28</v>
      </c>
      <c r="S1265" s="29" t="e">
        <f>#REF!-P1265</f>
        <v>#REF!</v>
      </c>
      <c r="T1265" s="29" t="e">
        <f>#REF!-Q1265</f>
        <v>#REF!</v>
      </c>
      <c r="U1265" s="18" t="str">
        <f t="shared" si="208"/>
        <v>04 3 04 21070240</v>
      </c>
    </row>
    <row r="1266" spans="1:21" s="17" customFormat="1" ht="15.6">
      <c r="A1266" s="15"/>
      <c r="B1266" s="133" t="s">
        <v>31</v>
      </c>
      <c r="C1266" s="140" t="s">
        <v>746</v>
      </c>
      <c r="D1266" s="141" t="s">
        <v>87</v>
      </c>
      <c r="E1266" s="141" t="s">
        <v>14</v>
      </c>
      <c r="F1266" s="141" t="s">
        <v>775</v>
      </c>
      <c r="G1266" s="141" t="s">
        <v>32</v>
      </c>
      <c r="H1266" s="136">
        <v>941720</v>
      </c>
      <c r="I1266" s="105"/>
      <c r="J1266" s="16"/>
      <c r="K1266" s="29"/>
      <c r="O1266" s="29"/>
      <c r="P1266" s="29"/>
      <c r="Q1266" s="29"/>
      <c r="R1266" s="29"/>
      <c r="S1266" s="29"/>
      <c r="T1266" s="29"/>
      <c r="U1266" s="18"/>
    </row>
    <row r="1267" spans="1:21" s="17" customFormat="1" ht="66">
      <c r="A1267" s="15" t="s">
        <v>81</v>
      </c>
      <c r="B1267" s="137" t="s">
        <v>776</v>
      </c>
      <c r="C1267" s="140" t="s">
        <v>746</v>
      </c>
      <c r="D1267" s="141" t="s">
        <v>87</v>
      </c>
      <c r="E1267" s="141" t="s">
        <v>14</v>
      </c>
      <c r="F1267" s="141" t="s">
        <v>777</v>
      </c>
      <c r="G1267" s="141" t="s">
        <v>10</v>
      </c>
      <c r="H1267" s="142">
        <f>H1268</f>
        <v>12476080</v>
      </c>
      <c r="I1267" s="55">
        <f>ROUND(K1267*1000,2)</f>
        <v>12476080</v>
      </c>
      <c r="J1267" s="16">
        <f>H1267-I1267</f>
        <v>0</v>
      </c>
      <c r="K1267" s="29">
        <v>12476.08</v>
      </c>
      <c r="O1267" s="29">
        <v>12476.08</v>
      </c>
      <c r="P1267" s="29">
        <v>9476.08</v>
      </c>
      <c r="Q1267" s="29">
        <v>9476.08</v>
      </c>
      <c r="R1267" s="29">
        <f>H1267-O1267</f>
        <v>12463603.92</v>
      </c>
      <c r="S1267" s="29" t="e">
        <f>#REF!-P1267</f>
        <v>#REF!</v>
      </c>
      <c r="T1267" s="29" t="e">
        <f>#REF!-Q1267</f>
        <v>#REF!</v>
      </c>
      <c r="U1267" s="18" t="str">
        <f t="shared" si="208"/>
        <v>04 3 04 21080000</v>
      </c>
    </row>
    <row r="1268" spans="1:21" s="17" customFormat="1" ht="26.4">
      <c r="A1268" s="15"/>
      <c r="B1268" s="133" t="s">
        <v>29</v>
      </c>
      <c r="C1268" s="140" t="s">
        <v>746</v>
      </c>
      <c r="D1268" s="141" t="s">
        <v>87</v>
      </c>
      <c r="E1268" s="141" t="s">
        <v>14</v>
      </c>
      <c r="F1268" s="141" t="s">
        <v>777</v>
      </c>
      <c r="G1268" s="141" t="s">
        <v>30</v>
      </c>
      <c r="H1268" s="136">
        <f>H1269</f>
        <v>12476080</v>
      </c>
      <c r="I1268" s="105">
        <f>ROUND(K1268*1000,2)</f>
        <v>12476080</v>
      </c>
      <c r="J1268" s="16">
        <f>H1268-I1268</f>
        <v>0</v>
      </c>
      <c r="K1268" s="29">
        <v>12476.08</v>
      </c>
      <c r="O1268" s="29">
        <v>12476.08</v>
      </c>
      <c r="P1268" s="29">
        <v>9476.08</v>
      </c>
      <c r="Q1268" s="29">
        <v>9476.08</v>
      </c>
      <c r="R1268" s="29">
        <f>H1268-O1268</f>
        <v>12463603.92</v>
      </c>
      <c r="S1268" s="29" t="e">
        <f>#REF!-P1268</f>
        <v>#REF!</v>
      </c>
      <c r="T1268" s="29" t="e">
        <f>#REF!-Q1268</f>
        <v>#REF!</v>
      </c>
      <c r="U1268" s="18" t="str">
        <f t="shared" si="208"/>
        <v>04 3 04 21080240</v>
      </c>
    </row>
    <row r="1269" spans="1:21" s="17" customFormat="1" ht="15.6">
      <c r="A1269" s="15"/>
      <c r="B1269" s="133" t="s">
        <v>31</v>
      </c>
      <c r="C1269" s="140" t="s">
        <v>746</v>
      </c>
      <c r="D1269" s="141" t="s">
        <v>87</v>
      </c>
      <c r="E1269" s="141" t="s">
        <v>14</v>
      </c>
      <c r="F1269" s="141" t="s">
        <v>777</v>
      </c>
      <c r="G1269" s="141" t="s">
        <v>32</v>
      </c>
      <c r="H1269" s="136">
        <v>12476080</v>
      </c>
      <c r="I1269" s="105"/>
      <c r="J1269" s="16"/>
      <c r="K1269" s="29"/>
      <c r="O1269" s="29"/>
      <c r="P1269" s="29"/>
      <c r="Q1269" s="29"/>
      <c r="R1269" s="29"/>
      <c r="S1269" s="29"/>
      <c r="T1269" s="29"/>
      <c r="U1269" s="18"/>
    </row>
    <row r="1270" spans="1:21" s="17" customFormat="1" ht="39.6">
      <c r="A1270" s="15"/>
      <c r="B1270" s="151" t="s">
        <v>88</v>
      </c>
      <c r="C1270" s="140" t="s">
        <v>746</v>
      </c>
      <c r="D1270" s="141" t="s">
        <v>87</v>
      </c>
      <c r="E1270" s="141" t="s">
        <v>14</v>
      </c>
      <c r="F1270" s="141" t="s">
        <v>89</v>
      </c>
      <c r="G1270" s="141" t="s">
        <v>10</v>
      </c>
      <c r="H1270" s="142">
        <f>H1271</f>
        <v>2500000</v>
      </c>
      <c r="I1270" s="55">
        <f>ROUND(K1270*1000,2)</f>
        <v>2500000</v>
      </c>
      <c r="J1270" s="16">
        <f>H1270-I1270</f>
        <v>0</v>
      </c>
      <c r="K1270" s="29">
        <v>2500</v>
      </c>
      <c r="O1270" s="29">
        <v>2500</v>
      </c>
      <c r="P1270" s="29">
        <v>0</v>
      </c>
      <c r="Q1270" s="29">
        <v>0</v>
      </c>
      <c r="R1270" s="29">
        <f>H1270-O1270</f>
        <v>2497500</v>
      </c>
      <c r="S1270" s="29" t="e">
        <f>#REF!-P1270</f>
        <v>#REF!</v>
      </c>
      <c r="T1270" s="29" t="e">
        <f>#REF!-Q1270</f>
        <v>#REF!</v>
      </c>
      <c r="U1270" s="18" t="str">
        <f t="shared" si="208"/>
        <v>98 0 00 00000000</v>
      </c>
    </row>
    <row r="1271" spans="1:21" s="17" customFormat="1" ht="15.6">
      <c r="A1271" s="15"/>
      <c r="B1271" s="151" t="s">
        <v>90</v>
      </c>
      <c r="C1271" s="140" t="s">
        <v>746</v>
      </c>
      <c r="D1271" s="141" t="s">
        <v>87</v>
      </c>
      <c r="E1271" s="141" t="s">
        <v>14</v>
      </c>
      <c r="F1271" s="141" t="s">
        <v>91</v>
      </c>
      <c r="G1271" s="141" t="s">
        <v>10</v>
      </c>
      <c r="H1271" s="142">
        <f>H1272</f>
        <v>2500000</v>
      </c>
      <c r="I1271" s="55">
        <f>ROUND(K1271*1000,2)</f>
        <v>2500000</v>
      </c>
      <c r="J1271" s="16">
        <f>H1271-I1271</f>
        <v>0</v>
      </c>
      <c r="K1271" s="29">
        <v>2500</v>
      </c>
      <c r="O1271" s="29">
        <v>2500</v>
      </c>
      <c r="P1271" s="29">
        <v>0</v>
      </c>
      <c r="Q1271" s="29">
        <v>0</v>
      </c>
      <c r="R1271" s="29">
        <f>H1271-O1271</f>
        <v>2497500</v>
      </c>
      <c r="S1271" s="29" t="e">
        <f>#REF!-P1271</f>
        <v>#REF!</v>
      </c>
      <c r="T1271" s="29" t="e">
        <f>#REF!-Q1271</f>
        <v>#REF!</v>
      </c>
      <c r="U1271" s="18" t="str">
        <f t="shared" si="208"/>
        <v>98 1 00 00000000</v>
      </c>
    </row>
    <row r="1272" spans="1:21" s="17" customFormat="1" ht="15.6">
      <c r="A1272" s="15"/>
      <c r="B1272" s="133" t="s">
        <v>778</v>
      </c>
      <c r="C1272" s="140" t="s">
        <v>746</v>
      </c>
      <c r="D1272" s="141" t="s">
        <v>87</v>
      </c>
      <c r="E1272" s="141" t="s">
        <v>14</v>
      </c>
      <c r="F1272" s="141" t="s">
        <v>779</v>
      </c>
      <c r="G1272" s="141" t="s">
        <v>10</v>
      </c>
      <c r="H1272" s="142">
        <f>H1273</f>
        <v>2500000</v>
      </c>
      <c r="I1272" s="55">
        <f>ROUND(K1272*1000,2)</f>
        <v>2500000</v>
      </c>
      <c r="J1272" s="16">
        <f>H1272-I1272</f>
        <v>0</v>
      </c>
      <c r="K1272" s="29">
        <v>2500</v>
      </c>
      <c r="O1272" s="29">
        <v>2500</v>
      </c>
      <c r="P1272" s="29">
        <v>0</v>
      </c>
      <c r="Q1272" s="29">
        <v>0</v>
      </c>
      <c r="R1272" s="29">
        <f>H1272-O1272</f>
        <v>2497500</v>
      </c>
      <c r="S1272" s="29" t="e">
        <f>#REF!-P1272</f>
        <v>#REF!</v>
      </c>
      <c r="T1272" s="29" t="e">
        <f>#REF!-Q1272</f>
        <v>#REF!</v>
      </c>
      <c r="U1272" s="18" t="str">
        <f t="shared" si="208"/>
        <v>98 1 00 21450000</v>
      </c>
    </row>
    <row r="1273" spans="1:21" s="17" customFormat="1" ht="26.4">
      <c r="A1273" s="15"/>
      <c r="B1273" s="133" t="s">
        <v>29</v>
      </c>
      <c r="C1273" s="140" t="s">
        <v>746</v>
      </c>
      <c r="D1273" s="141" t="s">
        <v>87</v>
      </c>
      <c r="E1273" s="141" t="s">
        <v>14</v>
      </c>
      <c r="F1273" s="141" t="s">
        <v>779</v>
      </c>
      <c r="G1273" s="141" t="s">
        <v>30</v>
      </c>
      <c r="H1273" s="136">
        <f>H1274</f>
        <v>2500000</v>
      </c>
      <c r="I1273" s="105">
        <f>ROUND(K1273*1000,2)</f>
        <v>2500000</v>
      </c>
      <c r="J1273" s="16">
        <f>H1273-I1273</f>
        <v>0</v>
      </c>
      <c r="K1273" s="29">
        <v>2500</v>
      </c>
      <c r="O1273" s="29">
        <v>2500</v>
      </c>
      <c r="P1273" s="29">
        <v>0</v>
      </c>
      <c r="Q1273" s="29">
        <v>0</v>
      </c>
      <c r="R1273" s="29">
        <f>H1273-O1273</f>
        <v>2497500</v>
      </c>
      <c r="S1273" s="29" t="e">
        <f>#REF!-P1273</f>
        <v>#REF!</v>
      </c>
      <c r="T1273" s="29" t="e">
        <f>#REF!-Q1273</f>
        <v>#REF!</v>
      </c>
      <c r="U1273" s="18" t="str">
        <f t="shared" si="208"/>
        <v>98 1 00 21450240</v>
      </c>
    </row>
    <row r="1274" spans="1:21" s="17" customFormat="1" ht="15.6">
      <c r="A1274" s="15"/>
      <c r="B1274" s="133" t="s">
        <v>31</v>
      </c>
      <c r="C1274" s="140" t="s">
        <v>746</v>
      </c>
      <c r="D1274" s="141" t="s">
        <v>87</v>
      </c>
      <c r="E1274" s="141" t="s">
        <v>14</v>
      </c>
      <c r="F1274" s="141" t="s">
        <v>779</v>
      </c>
      <c r="G1274" s="141" t="s">
        <v>32</v>
      </c>
      <c r="H1274" s="136">
        <v>2500000</v>
      </c>
      <c r="I1274" s="105"/>
      <c r="J1274" s="16"/>
      <c r="K1274" s="29"/>
      <c r="O1274" s="29"/>
      <c r="P1274" s="29"/>
      <c r="Q1274" s="29"/>
      <c r="R1274" s="29"/>
      <c r="S1274" s="29"/>
      <c r="T1274" s="29"/>
      <c r="U1274" s="18"/>
    </row>
    <row r="1275" spans="1:21" s="17" customFormat="1" ht="15.6">
      <c r="A1275" s="15"/>
      <c r="B1275" s="126" t="s">
        <v>237</v>
      </c>
      <c r="C1275" s="127" t="s">
        <v>746</v>
      </c>
      <c r="D1275" s="128" t="s">
        <v>238</v>
      </c>
      <c r="E1275" s="128" t="s">
        <v>8</v>
      </c>
      <c r="F1275" s="128" t="s">
        <v>9</v>
      </c>
      <c r="G1275" s="128" t="s">
        <v>10</v>
      </c>
      <c r="H1275" s="77">
        <f t="shared" ref="H1275:H1278" si="229">H1276</f>
        <v>1591000</v>
      </c>
      <c r="I1275" s="79">
        <f t="shared" ref="I1275:I1281" si="230">ROUND(K1275*1000,2)</f>
        <v>1591000</v>
      </c>
      <c r="J1275" s="16">
        <f t="shared" ref="J1275:J1281" si="231">H1275-I1275</f>
        <v>0</v>
      </c>
      <c r="K1275" s="19">
        <v>1591</v>
      </c>
      <c r="O1275" s="19">
        <v>1591</v>
      </c>
      <c r="P1275" s="19">
        <v>1591</v>
      </c>
      <c r="Q1275" s="19">
        <v>1591</v>
      </c>
      <c r="R1275" s="19">
        <f t="shared" ref="R1275:R1281" si="232">H1275-O1275</f>
        <v>1589409</v>
      </c>
      <c r="S1275" s="19" t="e">
        <f>#REF!-P1275</f>
        <v>#REF!</v>
      </c>
      <c r="T1275" s="19" t="e">
        <f>#REF!-Q1275</f>
        <v>#REF!</v>
      </c>
      <c r="U1275" s="18" t="str">
        <f t="shared" si="208"/>
        <v>00 0 00 00000000</v>
      </c>
    </row>
    <row r="1276" spans="1:21" s="17" customFormat="1" ht="15.6">
      <c r="A1276" s="15"/>
      <c r="B1276" s="129" t="s">
        <v>239</v>
      </c>
      <c r="C1276" s="130" t="s">
        <v>746</v>
      </c>
      <c r="D1276" s="131" t="s">
        <v>238</v>
      </c>
      <c r="E1276" s="131" t="s">
        <v>12</v>
      </c>
      <c r="F1276" s="131" t="s">
        <v>9</v>
      </c>
      <c r="G1276" s="131" t="s">
        <v>10</v>
      </c>
      <c r="H1276" s="132">
        <f t="shared" si="229"/>
        <v>1591000</v>
      </c>
      <c r="I1276" s="104">
        <f t="shared" si="230"/>
        <v>1591000</v>
      </c>
      <c r="J1276" s="16">
        <f t="shared" si="231"/>
        <v>0</v>
      </c>
      <c r="K1276" s="20">
        <v>1591</v>
      </c>
      <c r="O1276" s="20">
        <v>1591</v>
      </c>
      <c r="P1276" s="20">
        <v>1591</v>
      </c>
      <c r="Q1276" s="20">
        <v>1591</v>
      </c>
      <c r="R1276" s="20">
        <f t="shared" si="232"/>
        <v>1589409</v>
      </c>
      <c r="S1276" s="20" t="e">
        <f>#REF!-P1276</f>
        <v>#REF!</v>
      </c>
      <c r="T1276" s="20" t="e">
        <f>#REF!-Q1276</f>
        <v>#REF!</v>
      </c>
      <c r="U1276" s="18" t="str">
        <f t="shared" si="208"/>
        <v>00 0 00 00000000</v>
      </c>
    </row>
    <row r="1277" spans="1:21" s="17" customFormat="1" ht="15.6">
      <c r="A1277" s="15"/>
      <c r="B1277" s="133" t="s">
        <v>240</v>
      </c>
      <c r="C1277" s="140" t="s">
        <v>746</v>
      </c>
      <c r="D1277" s="141" t="s">
        <v>238</v>
      </c>
      <c r="E1277" s="141" t="s">
        <v>12</v>
      </c>
      <c r="F1277" s="141" t="s">
        <v>241</v>
      </c>
      <c r="G1277" s="141" t="s">
        <v>10</v>
      </c>
      <c r="H1277" s="142">
        <f t="shared" si="229"/>
        <v>1591000</v>
      </c>
      <c r="I1277" s="55">
        <f t="shared" si="230"/>
        <v>1591000</v>
      </c>
      <c r="J1277" s="16">
        <f t="shared" si="231"/>
        <v>0</v>
      </c>
      <c r="K1277" s="29">
        <v>1591</v>
      </c>
      <c r="O1277" s="29">
        <v>1591</v>
      </c>
      <c r="P1277" s="29">
        <v>1591</v>
      </c>
      <c r="Q1277" s="29">
        <v>1591</v>
      </c>
      <c r="R1277" s="29">
        <f t="shared" si="232"/>
        <v>1589409</v>
      </c>
      <c r="S1277" s="29" t="e">
        <f>#REF!-P1277</f>
        <v>#REF!</v>
      </c>
      <c r="T1277" s="29" t="e">
        <f>#REF!-Q1277</f>
        <v>#REF!</v>
      </c>
      <c r="U1277" s="18" t="str">
        <f t="shared" si="208"/>
        <v>07 0 00 00000000</v>
      </c>
    </row>
    <row r="1278" spans="1:21" s="17" customFormat="1" ht="52.8">
      <c r="A1278" s="15"/>
      <c r="B1278" s="151" t="s">
        <v>242</v>
      </c>
      <c r="C1278" s="140" t="s">
        <v>746</v>
      </c>
      <c r="D1278" s="141" t="s">
        <v>238</v>
      </c>
      <c r="E1278" s="141" t="s">
        <v>12</v>
      </c>
      <c r="F1278" s="141" t="s">
        <v>243</v>
      </c>
      <c r="G1278" s="141" t="s">
        <v>10</v>
      </c>
      <c r="H1278" s="142">
        <f t="shared" si="229"/>
        <v>1591000</v>
      </c>
      <c r="I1278" s="55">
        <f t="shared" si="230"/>
        <v>1591000</v>
      </c>
      <c r="J1278" s="16">
        <f t="shared" si="231"/>
        <v>0</v>
      </c>
      <c r="K1278" s="29">
        <v>1591</v>
      </c>
      <c r="O1278" s="29">
        <v>1591</v>
      </c>
      <c r="P1278" s="29">
        <v>1591</v>
      </c>
      <c r="Q1278" s="29">
        <v>1591</v>
      </c>
      <c r="R1278" s="29">
        <f t="shared" si="232"/>
        <v>1589409</v>
      </c>
      <c r="S1278" s="29" t="e">
        <f>#REF!-P1278</f>
        <v>#REF!</v>
      </c>
      <c r="T1278" s="29" t="e">
        <f>#REF!-Q1278</f>
        <v>#REF!</v>
      </c>
      <c r="U1278" s="18" t="str">
        <f t="shared" si="208"/>
        <v>07 1 00 00000000</v>
      </c>
    </row>
    <row r="1279" spans="1:21" s="17" customFormat="1" ht="79.2">
      <c r="A1279" s="15"/>
      <c r="B1279" s="151" t="s">
        <v>244</v>
      </c>
      <c r="C1279" s="140" t="s">
        <v>746</v>
      </c>
      <c r="D1279" s="141" t="s">
        <v>238</v>
      </c>
      <c r="E1279" s="141" t="s">
        <v>12</v>
      </c>
      <c r="F1279" s="141" t="s">
        <v>245</v>
      </c>
      <c r="G1279" s="141" t="s">
        <v>10</v>
      </c>
      <c r="H1279" s="142">
        <f>H1280+H1283</f>
        <v>1591000</v>
      </c>
      <c r="I1279" s="55">
        <f t="shared" si="230"/>
        <v>1591000</v>
      </c>
      <c r="J1279" s="16">
        <f t="shared" si="231"/>
        <v>0</v>
      </c>
      <c r="K1279" s="29">
        <v>1591</v>
      </c>
      <c r="O1279" s="29">
        <v>1591</v>
      </c>
      <c r="P1279" s="29">
        <v>1591</v>
      </c>
      <c r="Q1279" s="29">
        <v>1591</v>
      </c>
      <c r="R1279" s="29">
        <f t="shared" si="232"/>
        <v>1589409</v>
      </c>
      <c r="S1279" s="29" t="e">
        <f>#REF!-P1279</f>
        <v>#REF!</v>
      </c>
      <c r="T1279" s="29" t="e">
        <f>#REF!-Q1279</f>
        <v>#REF!</v>
      </c>
      <c r="U1279" s="18" t="str">
        <f t="shared" si="208"/>
        <v>07 1 01 00000000</v>
      </c>
    </row>
    <row r="1280" spans="1:21" s="17" customFormat="1" ht="26.4">
      <c r="A1280" s="15"/>
      <c r="B1280" s="133" t="s">
        <v>246</v>
      </c>
      <c r="C1280" s="140" t="s">
        <v>746</v>
      </c>
      <c r="D1280" s="141" t="s">
        <v>238</v>
      </c>
      <c r="E1280" s="141" t="s">
        <v>12</v>
      </c>
      <c r="F1280" s="141" t="s">
        <v>247</v>
      </c>
      <c r="G1280" s="141" t="s">
        <v>10</v>
      </c>
      <c r="H1280" s="142">
        <f>H1281</f>
        <v>1095450</v>
      </c>
      <c r="I1280" s="55">
        <f t="shared" si="230"/>
        <v>1095450</v>
      </c>
      <c r="J1280" s="16">
        <f t="shared" si="231"/>
        <v>0</v>
      </c>
      <c r="K1280" s="29">
        <v>1095.45</v>
      </c>
      <c r="O1280" s="29">
        <v>1095.45</v>
      </c>
      <c r="P1280" s="29">
        <v>1095.45</v>
      </c>
      <c r="Q1280" s="29">
        <v>1095.45</v>
      </c>
      <c r="R1280" s="29">
        <f t="shared" si="232"/>
        <v>1094354.55</v>
      </c>
      <c r="S1280" s="29" t="e">
        <f>#REF!-P1280</f>
        <v>#REF!</v>
      </c>
      <c r="T1280" s="29" t="e">
        <f>#REF!-Q1280</f>
        <v>#REF!</v>
      </c>
      <c r="U1280" s="18" t="str">
        <f t="shared" si="208"/>
        <v>07 1 01 20060000</v>
      </c>
    </row>
    <row r="1281" spans="1:21" s="17" customFormat="1" ht="26.4">
      <c r="A1281" s="15"/>
      <c r="B1281" s="133" t="s">
        <v>29</v>
      </c>
      <c r="C1281" s="140" t="s">
        <v>746</v>
      </c>
      <c r="D1281" s="141" t="s">
        <v>238</v>
      </c>
      <c r="E1281" s="141" t="s">
        <v>12</v>
      </c>
      <c r="F1281" s="141" t="s">
        <v>247</v>
      </c>
      <c r="G1281" s="141" t="s">
        <v>30</v>
      </c>
      <c r="H1281" s="136">
        <f>H1282</f>
        <v>1095450</v>
      </c>
      <c r="I1281" s="105">
        <f t="shared" si="230"/>
        <v>1095450</v>
      </c>
      <c r="J1281" s="16">
        <f t="shared" si="231"/>
        <v>0</v>
      </c>
      <c r="K1281" s="29">
        <v>1095.45</v>
      </c>
      <c r="O1281" s="29">
        <v>1095.45</v>
      </c>
      <c r="P1281" s="29">
        <v>1095.45</v>
      </c>
      <c r="Q1281" s="29">
        <v>1095.45</v>
      </c>
      <c r="R1281" s="29">
        <f t="shared" si="232"/>
        <v>1094354.55</v>
      </c>
      <c r="S1281" s="29" t="e">
        <f>#REF!-P1281</f>
        <v>#REF!</v>
      </c>
      <c r="T1281" s="29" t="e">
        <f>#REF!-Q1281</f>
        <v>#REF!</v>
      </c>
      <c r="U1281" s="18" t="str">
        <f t="shared" si="208"/>
        <v>07 1 01 20060240</v>
      </c>
    </row>
    <row r="1282" spans="1:21" s="17" customFormat="1" ht="15.6">
      <c r="A1282" s="15"/>
      <c r="B1282" s="133" t="s">
        <v>31</v>
      </c>
      <c r="C1282" s="140" t="s">
        <v>746</v>
      </c>
      <c r="D1282" s="141" t="s">
        <v>238</v>
      </c>
      <c r="E1282" s="141" t="s">
        <v>12</v>
      </c>
      <c r="F1282" s="141" t="s">
        <v>247</v>
      </c>
      <c r="G1282" s="141" t="s">
        <v>32</v>
      </c>
      <c r="H1282" s="136">
        <v>1095450</v>
      </c>
      <c r="I1282" s="105"/>
      <c r="J1282" s="16"/>
      <c r="K1282" s="29"/>
      <c r="O1282" s="29"/>
      <c r="P1282" s="29"/>
      <c r="Q1282" s="29"/>
      <c r="R1282" s="29"/>
      <c r="S1282" s="29"/>
      <c r="T1282" s="29"/>
      <c r="U1282" s="18"/>
    </row>
    <row r="1283" spans="1:21" s="17" customFormat="1" ht="26.4">
      <c r="A1283" s="15"/>
      <c r="B1283" s="137" t="s">
        <v>780</v>
      </c>
      <c r="C1283" s="140" t="s">
        <v>746</v>
      </c>
      <c r="D1283" s="141" t="s">
        <v>238</v>
      </c>
      <c r="E1283" s="141" t="s">
        <v>12</v>
      </c>
      <c r="F1283" s="141" t="s">
        <v>781</v>
      </c>
      <c r="G1283" s="141" t="s">
        <v>10</v>
      </c>
      <c r="H1283" s="142">
        <f>H1284</f>
        <v>495550</v>
      </c>
      <c r="I1283" s="55">
        <f>ROUND(K1283*1000,2)</f>
        <v>495550</v>
      </c>
      <c r="J1283" s="16">
        <f>H1283-I1283</f>
        <v>0</v>
      </c>
      <c r="K1283" s="29">
        <v>495.55</v>
      </c>
      <c r="O1283" s="29">
        <v>495.55</v>
      </c>
      <c r="P1283" s="29">
        <v>495.55</v>
      </c>
      <c r="Q1283" s="29">
        <v>495.55</v>
      </c>
      <c r="R1283" s="29">
        <f>H1283-O1283</f>
        <v>495054.45</v>
      </c>
      <c r="S1283" s="29" t="e">
        <f>#REF!-P1283</f>
        <v>#REF!</v>
      </c>
      <c r="T1283" s="29" t="e">
        <f>#REF!-Q1283</f>
        <v>#REF!</v>
      </c>
      <c r="U1283" s="18" t="str">
        <f t="shared" ref="U1283:U1369" si="233">CONCATENATE(F1283,G1283)</f>
        <v>07 1 01 21130000</v>
      </c>
    </row>
    <row r="1284" spans="1:21" ht="26.4">
      <c r="B1284" s="133" t="s">
        <v>29</v>
      </c>
      <c r="C1284" s="140" t="s">
        <v>746</v>
      </c>
      <c r="D1284" s="141" t="s">
        <v>238</v>
      </c>
      <c r="E1284" s="141" t="s">
        <v>12</v>
      </c>
      <c r="F1284" s="141" t="s">
        <v>781</v>
      </c>
      <c r="G1284" s="141" t="s">
        <v>30</v>
      </c>
      <c r="H1284" s="136">
        <f>H1285</f>
        <v>495550</v>
      </c>
      <c r="I1284" s="105">
        <f>ROUND(K1284*1000,2)</f>
        <v>495550</v>
      </c>
      <c r="J1284" s="16">
        <f>H1284-I1284</f>
        <v>0</v>
      </c>
      <c r="K1284" s="29">
        <v>495.55</v>
      </c>
      <c r="O1284" s="29">
        <v>495.55</v>
      </c>
      <c r="P1284" s="29">
        <v>495.55</v>
      </c>
      <c r="Q1284" s="29">
        <v>495.55</v>
      </c>
      <c r="R1284" s="29">
        <f>H1284-O1284</f>
        <v>495054.45</v>
      </c>
      <c r="S1284" s="29" t="e">
        <f>#REF!-P1284</f>
        <v>#REF!</v>
      </c>
      <c r="T1284" s="29" t="e">
        <f>#REF!-Q1284</f>
        <v>#REF!</v>
      </c>
      <c r="U1284" s="18" t="str">
        <f t="shared" si="233"/>
        <v>07 1 01 21130240</v>
      </c>
    </row>
    <row r="1285" spans="1:21">
      <c r="B1285" s="133" t="s">
        <v>31</v>
      </c>
      <c r="C1285" s="140" t="s">
        <v>746</v>
      </c>
      <c r="D1285" s="141" t="s">
        <v>238</v>
      </c>
      <c r="E1285" s="141" t="s">
        <v>12</v>
      </c>
      <c r="F1285" s="141" t="s">
        <v>781</v>
      </c>
      <c r="G1285" s="141" t="s">
        <v>32</v>
      </c>
      <c r="H1285" s="136">
        <v>495550</v>
      </c>
      <c r="I1285" s="105"/>
      <c r="J1285" s="16"/>
      <c r="K1285" s="29"/>
      <c r="O1285" s="29"/>
      <c r="P1285" s="29"/>
      <c r="Q1285" s="29"/>
      <c r="R1285" s="29"/>
      <c r="S1285" s="29"/>
      <c r="T1285" s="29"/>
      <c r="U1285" s="18"/>
    </row>
    <row r="1286" spans="1:21">
      <c r="B1286" s="133"/>
      <c r="C1286" s="140"/>
      <c r="D1286" s="141"/>
      <c r="E1286" s="141"/>
      <c r="F1286" s="141"/>
      <c r="G1286" s="141"/>
      <c r="H1286" s="142"/>
      <c r="I1286" s="55">
        <f t="shared" ref="I1286:I1293" si="234">ROUND(K1286*1000,2)</f>
        <v>0</v>
      </c>
      <c r="J1286" s="16">
        <f t="shared" ref="J1286:J1293" si="235">H1286-I1286</f>
        <v>0</v>
      </c>
      <c r="K1286" s="29"/>
      <c r="O1286" s="29"/>
      <c r="P1286" s="29"/>
      <c r="Q1286" s="29"/>
      <c r="R1286" s="29">
        <f t="shared" ref="R1286:R1293" si="236">H1286-O1286</f>
        <v>0</v>
      </c>
      <c r="S1286" s="29" t="e">
        <f>#REF!-P1286</f>
        <v>#REF!</v>
      </c>
      <c r="T1286" s="29" t="e">
        <f>#REF!-Q1286</f>
        <v>#REF!</v>
      </c>
      <c r="U1286" s="18" t="str">
        <f t="shared" si="233"/>
        <v/>
      </c>
    </row>
    <row r="1287" spans="1:21" s="17" customFormat="1" ht="15.6">
      <c r="A1287" s="15"/>
      <c r="B1287" s="123" t="s">
        <v>782</v>
      </c>
      <c r="C1287" s="124" t="s">
        <v>783</v>
      </c>
      <c r="D1287" s="125" t="s">
        <v>8</v>
      </c>
      <c r="E1287" s="125" t="s">
        <v>8</v>
      </c>
      <c r="F1287" s="125" t="s">
        <v>9</v>
      </c>
      <c r="G1287" s="125" t="s">
        <v>10</v>
      </c>
      <c r="H1287" s="78">
        <f>H1288+H1322+H1333+H1360</f>
        <v>123389620</v>
      </c>
      <c r="I1287" s="107">
        <f t="shared" si="234"/>
        <v>123389620</v>
      </c>
      <c r="J1287" s="16">
        <f t="shared" si="235"/>
        <v>0</v>
      </c>
      <c r="K1287" s="28">
        <v>123389.62</v>
      </c>
      <c r="O1287" s="28">
        <v>123389.62</v>
      </c>
      <c r="P1287" s="28">
        <v>116997.78</v>
      </c>
      <c r="Q1287" s="28">
        <v>122066.77</v>
      </c>
      <c r="R1287" s="28">
        <f t="shared" si="236"/>
        <v>123266230.38</v>
      </c>
      <c r="S1287" s="28" t="e">
        <f>#REF!-P1287</f>
        <v>#REF!</v>
      </c>
      <c r="T1287" s="28" t="e">
        <f>#REF!-Q1287</f>
        <v>#REF!</v>
      </c>
      <c r="U1287" s="18" t="str">
        <f t="shared" si="233"/>
        <v>00 0 00 00000000</v>
      </c>
    </row>
    <row r="1288" spans="1:21" s="17" customFormat="1" ht="15.6">
      <c r="A1288" s="15"/>
      <c r="B1288" s="126" t="s">
        <v>11</v>
      </c>
      <c r="C1288" s="127" t="s">
        <v>783</v>
      </c>
      <c r="D1288" s="128" t="s">
        <v>12</v>
      </c>
      <c r="E1288" s="128" t="s">
        <v>8</v>
      </c>
      <c r="F1288" s="128" t="s">
        <v>9</v>
      </c>
      <c r="G1288" s="128" t="s">
        <v>10</v>
      </c>
      <c r="H1288" s="77">
        <f>H1289+H1315</f>
        <v>31479460</v>
      </c>
      <c r="I1288" s="79">
        <f t="shared" si="234"/>
        <v>31479460</v>
      </c>
      <c r="J1288" s="16">
        <f t="shared" si="235"/>
        <v>0</v>
      </c>
      <c r="K1288" s="19">
        <v>31479.460000000003</v>
      </c>
      <c r="O1288" s="19">
        <v>31479.460000000003</v>
      </c>
      <c r="P1288" s="19">
        <v>31479.460000000003</v>
      </c>
      <c r="Q1288" s="19">
        <v>31479.460000000003</v>
      </c>
      <c r="R1288" s="19">
        <f t="shared" si="236"/>
        <v>31447980.539999999</v>
      </c>
      <c r="S1288" s="19" t="e">
        <f>#REF!-P1288</f>
        <v>#REF!</v>
      </c>
      <c r="T1288" s="19" t="e">
        <f>#REF!-Q1288</f>
        <v>#REF!</v>
      </c>
      <c r="U1288" s="18" t="str">
        <f t="shared" si="233"/>
        <v>00 0 00 00000000</v>
      </c>
    </row>
    <row r="1289" spans="1:21" s="17" customFormat="1" ht="39.6">
      <c r="A1289" s="15"/>
      <c r="B1289" s="129" t="s">
        <v>73</v>
      </c>
      <c r="C1289" s="130" t="s">
        <v>783</v>
      </c>
      <c r="D1289" s="131" t="s">
        <v>12</v>
      </c>
      <c r="E1289" s="131" t="s">
        <v>74</v>
      </c>
      <c r="F1289" s="131" t="s">
        <v>9</v>
      </c>
      <c r="G1289" s="131" t="s">
        <v>10</v>
      </c>
      <c r="H1289" s="132">
        <f t="shared" ref="H1289:H1290" si="237">H1290</f>
        <v>31121610</v>
      </c>
      <c r="I1289" s="104">
        <f t="shared" si="234"/>
        <v>31121610</v>
      </c>
      <c r="J1289" s="16">
        <f t="shared" si="235"/>
        <v>0</v>
      </c>
      <c r="K1289" s="20">
        <v>31121.610000000004</v>
      </c>
      <c r="O1289" s="20">
        <v>31121.610000000004</v>
      </c>
      <c r="P1289" s="20">
        <v>31121.610000000004</v>
      </c>
      <c r="Q1289" s="20">
        <v>31121.610000000004</v>
      </c>
      <c r="R1289" s="20">
        <f t="shared" si="236"/>
        <v>31090488.390000001</v>
      </c>
      <c r="S1289" s="20" t="e">
        <f>#REF!-P1289</f>
        <v>#REF!</v>
      </c>
      <c r="T1289" s="20" t="e">
        <f>#REF!-Q1289</f>
        <v>#REF!</v>
      </c>
      <c r="U1289" s="18" t="str">
        <f t="shared" si="233"/>
        <v>00 0 00 00000000</v>
      </c>
    </row>
    <row r="1290" spans="1:21" s="17" customFormat="1" ht="26.4">
      <c r="A1290" s="15"/>
      <c r="B1290" s="133" t="s">
        <v>784</v>
      </c>
      <c r="C1290" s="134" t="s">
        <v>783</v>
      </c>
      <c r="D1290" s="135" t="s">
        <v>12</v>
      </c>
      <c r="E1290" s="135" t="s">
        <v>74</v>
      </c>
      <c r="F1290" s="135" t="s">
        <v>785</v>
      </c>
      <c r="G1290" s="135" t="s">
        <v>10</v>
      </c>
      <c r="H1290" s="136">
        <f t="shared" si="237"/>
        <v>31121610</v>
      </c>
      <c r="I1290" s="105">
        <f t="shared" si="234"/>
        <v>31121610</v>
      </c>
      <c r="J1290" s="16">
        <f t="shared" si="235"/>
        <v>0</v>
      </c>
      <c r="K1290" s="22">
        <v>31121.610000000004</v>
      </c>
      <c r="O1290" s="22">
        <v>31121.610000000004</v>
      </c>
      <c r="P1290" s="22">
        <v>31121.610000000004</v>
      </c>
      <c r="Q1290" s="22">
        <v>31121.610000000004</v>
      </c>
      <c r="R1290" s="22">
        <f t="shared" si="236"/>
        <v>31090488.390000001</v>
      </c>
      <c r="S1290" s="22" t="e">
        <f>#REF!-P1290</f>
        <v>#REF!</v>
      </c>
      <c r="T1290" s="22" t="e">
        <f>#REF!-Q1290</f>
        <v>#REF!</v>
      </c>
      <c r="U1290" s="18" t="str">
        <f t="shared" si="233"/>
        <v>81 0 00 00000000</v>
      </c>
    </row>
    <row r="1291" spans="1:21" s="17" customFormat="1" ht="26.4">
      <c r="A1291" s="15"/>
      <c r="B1291" s="133" t="s">
        <v>786</v>
      </c>
      <c r="C1291" s="134" t="s">
        <v>783</v>
      </c>
      <c r="D1291" s="135" t="s">
        <v>12</v>
      </c>
      <c r="E1291" s="135" t="s">
        <v>74</v>
      </c>
      <c r="F1291" s="135" t="s">
        <v>787</v>
      </c>
      <c r="G1291" s="135" t="s">
        <v>10</v>
      </c>
      <c r="H1291" s="136">
        <f>H1292+H1301+H1305+H1312</f>
        <v>31121610</v>
      </c>
      <c r="I1291" s="105">
        <f t="shared" si="234"/>
        <v>31121610</v>
      </c>
      <c r="J1291" s="16">
        <f t="shared" si="235"/>
        <v>0</v>
      </c>
      <c r="K1291" s="22">
        <v>31121.610000000004</v>
      </c>
      <c r="O1291" s="22">
        <v>31121.610000000004</v>
      </c>
      <c r="P1291" s="22">
        <v>31121.610000000004</v>
      </c>
      <c r="Q1291" s="22">
        <v>31121.610000000004</v>
      </c>
      <c r="R1291" s="22">
        <f t="shared" si="236"/>
        <v>31090488.390000001</v>
      </c>
      <c r="S1291" s="22" t="e">
        <f>#REF!-P1291</f>
        <v>#REF!</v>
      </c>
      <c r="T1291" s="22" t="e">
        <f>#REF!-Q1291</f>
        <v>#REF!</v>
      </c>
      <c r="U1291" s="18" t="str">
        <f t="shared" si="233"/>
        <v>81 1 00 00000000</v>
      </c>
    </row>
    <row r="1292" spans="1:21" s="17" customFormat="1" ht="26.4">
      <c r="A1292" s="15"/>
      <c r="B1292" s="133" t="s">
        <v>19</v>
      </c>
      <c r="C1292" s="134" t="s">
        <v>783</v>
      </c>
      <c r="D1292" s="135" t="s">
        <v>12</v>
      </c>
      <c r="E1292" s="135" t="s">
        <v>74</v>
      </c>
      <c r="F1292" s="135" t="s">
        <v>788</v>
      </c>
      <c r="G1292" s="135" t="s">
        <v>10</v>
      </c>
      <c r="H1292" s="136">
        <f>H1293+H1296+H1298</f>
        <v>4289080</v>
      </c>
      <c r="I1292" s="105">
        <f t="shared" si="234"/>
        <v>4289080</v>
      </c>
      <c r="J1292" s="16">
        <f t="shared" si="235"/>
        <v>0</v>
      </c>
      <c r="K1292" s="22">
        <v>4289.08</v>
      </c>
      <c r="O1292" s="22">
        <v>4289.08</v>
      </c>
      <c r="P1292" s="22">
        <v>4289.08</v>
      </c>
      <c r="Q1292" s="22">
        <v>4289.08</v>
      </c>
      <c r="R1292" s="22">
        <f t="shared" si="236"/>
        <v>4284790.92</v>
      </c>
      <c r="S1292" s="22" t="e">
        <f>#REF!-P1292</f>
        <v>#REF!</v>
      </c>
      <c r="T1292" s="22" t="e">
        <f>#REF!-Q1292</f>
        <v>#REF!</v>
      </c>
      <c r="U1292" s="18" t="str">
        <f t="shared" si="233"/>
        <v>81 1 00 10010000</v>
      </c>
    </row>
    <row r="1293" spans="1:21" s="17" customFormat="1" ht="26.4">
      <c r="A1293" s="15"/>
      <c r="B1293" s="139" t="s">
        <v>21</v>
      </c>
      <c r="C1293" s="134" t="s">
        <v>783</v>
      </c>
      <c r="D1293" s="135" t="s">
        <v>12</v>
      </c>
      <c r="E1293" s="135" t="s">
        <v>74</v>
      </c>
      <c r="F1293" s="135" t="s">
        <v>788</v>
      </c>
      <c r="G1293" s="135" t="s">
        <v>22</v>
      </c>
      <c r="H1293" s="136">
        <f>SUM(H1294:H1295)</f>
        <v>640110</v>
      </c>
      <c r="I1293" s="105">
        <f t="shared" si="234"/>
        <v>640110</v>
      </c>
      <c r="J1293" s="16">
        <f t="shared" si="235"/>
        <v>0</v>
      </c>
      <c r="K1293" s="22">
        <v>640.11</v>
      </c>
      <c r="O1293" s="22">
        <v>640.11</v>
      </c>
      <c r="P1293" s="22">
        <v>640.11</v>
      </c>
      <c r="Q1293" s="22">
        <v>640.11</v>
      </c>
      <c r="R1293" s="22">
        <f t="shared" si="236"/>
        <v>639469.89</v>
      </c>
      <c r="S1293" s="22" t="e">
        <f>#REF!-P1293</f>
        <v>#REF!</v>
      </c>
      <c r="T1293" s="22" t="e">
        <f>#REF!-Q1293</f>
        <v>#REF!</v>
      </c>
      <c r="U1293" s="18" t="str">
        <f t="shared" si="233"/>
        <v>81 1 00 10010120</v>
      </c>
    </row>
    <row r="1294" spans="1:21" s="26" customFormat="1" ht="26.4">
      <c r="A1294" s="23"/>
      <c r="B1294" s="137" t="s">
        <v>23</v>
      </c>
      <c r="C1294" s="134" t="s">
        <v>783</v>
      </c>
      <c r="D1294" s="135" t="s">
        <v>12</v>
      </c>
      <c r="E1294" s="135" t="s">
        <v>74</v>
      </c>
      <c r="F1294" s="135" t="s">
        <v>788</v>
      </c>
      <c r="G1294" s="135" t="s">
        <v>24</v>
      </c>
      <c r="H1294" s="136">
        <v>492330</v>
      </c>
      <c r="I1294" s="106"/>
      <c r="J1294" s="25"/>
      <c r="K1294" s="24"/>
      <c r="O1294" s="24"/>
      <c r="P1294" s="24"/>
      <c r="Q1294" s="24"/>
      <c r="R1294" s="24"/>
      <c r="S1294" s="24"/>
      <c r="T1294" s="24"/>
      <c r="U1294" s="27"/>
    </row>
    <row r="1295" spans="1:21" s="26" customFormat="1" ht="39.6">
      <c r="A1295" s="23"/>
      <c r="B1295" s="137" t="s">
        <v>27</v>
      </c>
      <c r="C1295" s="134" t="s">
        <v>783</v>
      </c>
      <c r="D1295" s="135" t="s">
        <v>12</v>
      </c>
      <c r="E1295" s="135" t="s">
        <v>74</v>
      </c>
      <c r="F1295" s="135" t="s">
        <v>788</v>
      </c>
      <c r="G1295" s="135" t="s">
        <v>28</v>
      </c>
      <c r="H1295" s="136">
        <v>147780</v>
      </c>
      <c r="I1295" s="106"/>
      <c r="J1295" s="25"/>
      <c r="K1295" s="24"/>
      <c r="O1295" s="24"/>
      <c r="P1295" s="24"/>
      <c r="Q1295" s="24"/>
      <c r="R1295" s="24"/>
      <c r="S1295" s="24"/>
      <c r="T1295" s="24"/>
      <c r="U1295" s="27"/>
    </row>
    <row r="1296" spans="1:21" s="17" customFormat="1" ht="26.4">
      <c r="A1296" s="15"/>
      <c r="B1296" s="133" t="s">
        <v>29</v>
      </c>
      <c r="C1296" s="134" t="s">
        <v>783</v>
      </c>
      <c r="D1296" s="135" t="s">
        <v>12</v>
      </c>
      <c r="E1296" s="135" t="s">
        <v>74</v>
      </c>
      <c r="F1296" s="135" t="s">
        <v>788</v>
      </c>
      <c r="G1296" s="135" t="s">
        <v>30</v>
      </c>
      <c r="H1296" s="136">
        <f>H1297</f>
        <v>3598470</v>
      </c>
      <c r="I1296" s="105">
        <f>ROUND(K1296*1000,2)</f>
        <v>3598470</v>
      </c>
      <c r="J1296" s="16">
        <f>H1296-I1296</f>
        <v>0</v>
      </c>
      <c r="K1296" s="22">
        <v>3598.47</v>
      </c>
      <c r="O1296" s="22">
        <v>3598.47</v>
      </c>
      <c r="P1296" s="22">
        <v>3598.47</v>
      </c>
      <c r="Q1296" s="22">
        <v>3598.47</v>
      </c>
      <c r="R1296" s="22">
        <f>H1296-O1296</f>
        <v>3594871.53</v>
      </c>
      <c r="S1296" s="22" t="e">
        <f>#REF!-P1296</f>
        <v>#REF!</v>
      </c>
      <c r="T1296" s="22" t="e">
        <f>#REF!-Q1296</f>
        <v>#REF!</v>
      </c>
      <c r="U1296" s="18" t="str">
        <f t="shared" si="233"/>
        <v>81 1 00 10010240</v>
      </c>
    </row>
    <row r="1297" spans="1:21" s="17" customFormat="1" ht="15.6">
      <c r="A1297" s="15"/>
      <c r="B1297" s="133" t="s">
        <v>31</v>
      </c>
      <c r="C1297" s="134" t="s">
        <v>783</v>
      </c>
      <c r="D1297" s="135" t="s">
        <v>12</v>
      </c>
      <c r="E1297" s="135" t="s">
        <v>74</v>
      </c>
      <c r="F1297" s="135" t="s">
        <v>788</v>
      </c>
      <c r="G1297" s="135" t="s">
        <v>32</v>
      </c>
      <c r="H1297" s="136">
        <v>3598470</v>
      </c>
      <c r="I1297" s="105"/>
      <c r="J1297" s="16"/>
      <c r="K1297" s="22"/>
      <c r="O1297" s="22"/>
      <c r="P1297" s="22"/>
      <c r="Q1297" s="22"/>
      <c r="R1297" s="22"/>
      <c r="S1297" s="22"/>
      <c r="T1297" s="22"/>
      <c r="U1297" s="18"/>
    </row>
    <row r="1298" spans="1:21" s="17" customFormat="1" ht="15.6">
      <c r="A1298" s="15"/>
      <c r="B1298" s="133" t="s">
        <v>33</v>
      </c>
      <c r="C1298" s="134" t="s">
        <v>783</v>
      </c>
      <c r="D1298" s="135" t="s">
        <v>12</v>
      </c>
      <c r="E1298" s="135" t="s">
        <v>74</v>
      </c>
      <c r="F1298" s="135" t="s">
        <v>788</v>
      </c>
      <c r="G1298" s="135" t="s">
        <v>34</v>
      </c>
      <c r="H1298" s="136">
        <f>SUM(H1299:H1300)</f>
        <v>50500</v>
      </c>
      <c r="I1298" s="105">
        <f>ROUND(K1298*1000,2)</f>
        <v>50500</v>
      </c>
      <c r="J1298" s="16">
        <f>H1298-I1298</f>
        <v>0</v>
      </c>
      <c r="K1298" s="22">
        <v>50.5</v>
      </c>
      <c r="O1298" s="22">
        <v>50.5</v>
      </c>
      <c r="P1298" s="22">
        <v>50.5</v>
      </c>
      <c r="Q1298" s="22">
        <v>50.5</v>
      </c>
      <c r="R1298" s="22">
        <f>H1298-O1298</f>
        <v>50449.5</v>
      </c>
      <c r="S1298" s="22" t="e">
        <f>#REF!-P1298</f>
        <v>#REF!</v>
      </c>
      <c r="T1298" s="22" t="e">
        <f>#REF!-Q1298</f>
        <v>#REF!</v>
      </c>
      <c r="U1298" s="18" t="str">
        <f t="shared" si="233"/>
        <v>81 1 00 10010850</v>
      </c>
    </row>
    <row r="1299" spans="1:21" s="26" customFormat="1" ht="15.6">
      <c r="A1299" s="23"/>
      <c r="B1299" s="137" t="s">
        <v>35</v>
      </c>
      <c r="C1299" s="134" t="s">
        <v>783</v>
      </c>
      <c r="D1299" s="135" t="s">
        <v>12</v>
      </c>
      <c r="E1299" s="135" t="s">
        <v>74</v>
      </c>
      <c r="F1299" s="135" t="s">
        <v>788</v>
      </c>
      <c r="G1299" s="135" t="s">
        <v>36</v>
      </c>
      <c r="H1299" s="136">
        <v>36000</v>
      </c>
      <c r="I1299" s="106"/>
      <c r="J1299" s="25"/>
      <c r="K1299" s="24"/>
      <c r="O1299" s="24"/>
      <c r="P1299" s="24"/>
      <c r="Q1299" s="24"/>
      <c r="R1299" s="24"/>
      <c r="S1299" s="24"/>
      <c r="T1299" s="24"/>
      <c r="U1299" s="27"/>
    </row>
    <row r="1300" spans="1:21" s="26" customFormat="1" ht="15.6">
      <c r="A1300" s="23"/>
      <c r="B1300" s="137" t="s">
        <v>37</v>
      </c>
      <c r="C1300" s="134" t="s">
        <v>783</v>
      </c>
      <c r="D1300" s="135" t="s">
        <v>12</v>
      </c>
      <c r="E1300" s="135" t="s">
        <v>74</v>
      </c>
      <c r="F1300" s="135" t="s">
        <v>788</v>
      </c>
      <c r="G1300" s="135" t="s">
        <v>38</v>
      </c>
      <c r="H1300" s="136">
        <v>14500</v>
      </c>
      <c r="I1300" s="106"/>
      <c r="J1300" s="25"/>
      <c r="K1300" s="24"/>
      <c r="O1300" s="24"/>
      <c r="P1300" s="24"/>
      <c r="Q1300" s="24"/>
      <c r="R1300" s="24"/>
      <c r="S1300" s="24"/>
      <c r="T1300" s="24"/>
      <c r="U1300" s="27"/>
    </row>
    <row r="1301" spans="1:21" s="17" customFormat="1" ht="26.4">
      <c r="A1301" s="15"/>
      <c r="B1301" s="139" t="s">
        <v>789</v>
      </c>
      <c r="C1301" s="134" t="s">
        <v>783</v>
      </c>
      <c r="D1301" s="135" t="s">
        <v>12</v>
      </c>
      <c r="E1301" s="135" t="s">
        <v>74</v>
      </c>
      <c r="F1301" s="135" t="s">
        <v>790</v>
      </c>
      <c r="G1301" s="135" t="s">
        <v>10</v>
      </c>
      <c r="H1301" s="136">
        <f>H1302</f>
        <v>25543000</v>
      </c>
      <c r="I1301" s="105">
        <f>ROUND(K1301*1000,2)</f>
        <v>25543000</v>
      </c>
      <c r="J1301" s="16">
        <f>H1301-I1301</f>
        <v>0</v>
      </c>
      <c r="K1301" s="22">
        <v>25543</v>
      </c>
      <c r="O1301" s="22">
        <v>25543</v>
      </c>
      <c r="P1301" s="22">
        <v>25543</v>
      </c>
      <c r="Q1301" s="22">
        <v>25543</v>
      </c>
      <c r="R1301" s="22">
        <f>H1301-O1301</f>
        <v>25517457</v>
      </c>
      <c r="S1301" s="22" t="e">
        <f>#REF!-P1301</f>
        <v>#REF!</v>
      </c>
      <c r="T1301" s="22" t="e">
        <f>#REF!-Q1301</f>
        <v>#REF!</v>
      </c>
      <c r="U1301" s="18" t="str">
        <f t="shared" si="233"/>
        <v>81 1 00 10020000</v>
      </c>
    </row>
    <row r="1302" spans="1:21" s="17" customFormat="1" ht="26.4">
      <c r="A1302" s="15"/>
      <c r="B1302" s="139" t="s">
        <v>21</v>
      </c>
      <c r="C1302" s="134" t="s">
        <v>783</v>
      </c>
      <c r="D1302" s="135" t="s">
        <v>12</v>
      </c>
      <c r="E1302" s="135" t="s">
        <v>74</v>
      </c>
      <c r="F1302" s="135" t="s">
        <v>790</v>
      </c>
      <c r="G1302" s="135" t="s">
        <v>22</v>
      </c>
      <c r="H1302" s="136">
        <f>SUM(H1303:H1304)</f>
        <v>25543000</v>
      </c>
      <c r="I1302" s="105">
        <f>ROUND(K1302*1000,2)</f>
        <v>25543000</v>
      </c>
      <c r="J1302" s="16">
        <f>H1302-I1302</f>
        <v>0</v>
      </c>
      <c r="K1302" s="22">
        <v>25543</v>
      </c>
      <c r="O1302" s="22">
        <v>25543</v>
      </c>
      <c r="P1302" s="22">
        <v>25543</v>
      </c>
      <c r="Q1302" s="22">
        <v>25543</v>
      </c>
      <c r="R1302" s="22">
        <f>H1302-O1302</f>
        <v>25517457</v>
      </c>
      <c r="S1302" s="22" t="e">
        <f>#REF!-P1302</f>
        <v>#REF!</v>
      </c>
      <c r="T1302" s="22" t="e">
        <f>#REF!-Q1302</f>
        <v>#REF!</v>
      </c>
      <c r="U1302" s="18" t="str">
        <f t="shared" si="233"/>
        <v>81 1 00 10020120</v>
      </c>
    </row>
    <row r="1303" spans="1:21" s="26" customFormat="1" ht="15.6">
      <c r="A1303" s="23"/>
      <c r="B1303" s="137" t="s">
        <v>41</v>
      </c>
      <c r="C1303" s="134" t="s">
        <v>783</v>
      </c>
      <c r="D1303" s="135" t="s">
        <v>12</v>
      </c>
      <c r="E1303" s="135" t="s">
        <v>74</v>
      </c>
      <c r="F1303" s="135" t="s">
        <v>790</v>
      </c>
      <c r="G1303" s="135" t="s">
        <v>42</v>
      </c>
      <c r="H1303" s="136">
        <v>19618280</v>
      </c>
      <c r="I1303" s="106"/>
      <c r="J1303" s="25"/>
      <c r="K1303" s="24"/>
      <c r="O1303" s="24"/>
      <c r="P1303" s="24"/>
      <c r="Q1303" s="24"/>
      <c r="R1303" s="24"/>
      <c r="S1303" s="24"/>
      <c r="T1303" s="24"/>
      <c r="U1303" s="27"/>
    </row>
    <row r="1304" spans="1:21" s="26" customFormat="1" ht="39.6">
      <c r="A1304" s="23"/>
      <c r="B1304" s="137" t="s">
        <v>27</v>
      </c>
      <c r="C1304" s="134" t="s">
        <v>783</v>
      </c>
      <c r="D1304" s="135" t="s">
        <v>12</v>
      </c>
      <c r="E1304" s="135" t="s">
        <v>74</v>
      </c>
      <c r="F1304" s="135" t="s">
        <v>790</v>
      </c>
      <c r="G1304" s="135" t="s">
        <v>28</v>
      </c>
      <c r="H1304" s="136">
        <v>5924720</v>
      </c>
      <c r="I1304" s="106"/>
      <c r="J1304" s="25"/>
      <c r="K1304" s="24"/>
      <c r="O1304" s="24"/>
      <c r="P1304" s="24"/>
      <c r="Q1304" s="24"/>
      <c r="R1304" s="24"/>
      <c r="S1304" s="24"/>
      <c r="T1304" s="24"/>
      <c r="U1304" s="27"/>
    </row>
    <row r="1305" spans="1:21" s="17" customFormat="1" ht="52.8">
      <c r="A1305" s="15" t="s">
        <v>81</v>
      </c>
      <c r="B1305" s="162" t="s">
        <v>488</v>
      </c>
      <c r="C1305" s="134" t="s">
        <v>783</v>
      </c>
      <c r="D1305" s="135" t="s">
        <v>12</v>
      </c>
      <c r="E1305" s="135" t="s">
        <v>74</v>
      </c>
      <c r="F1305" s="135" t="s">
        <v>791</v>
      </c>
      <c r="G1305" s="135" t="s">
        <v>10</v>
      </c>
      <c r="H1305" s="136">
        <f>H1306+H1310</f>
        <v>1218630</v>
      </c>
      <c r="I1305" s="105">
        <f>ROUND(K1305*1000,2)</f>
        <v>1218630</v>
      </c>
      <c r="J1305" s="16">
        <f>H1305-I1305</f>
        <v>0</v>
      </c>
      <c r="K1305" s="22">
        <v>1218.6300000000001</v>
      </c>
      <c r="O1305" s="22">
        <v>1218.6300000000001</v>
      </c>
      <c r="P1305" s="22">
        <v>1218.6300000000001</v>
      </c>
      <c r="Q1305" s="22">
        <v>1218.6300000000001</v>
      </c>
      <c r="R1305" s="22">
        <f>H1305-O1305</f>
        <v>1217411.3700000001</v>
      </c>
      <c r="S1305" s="22" t="e">
        <f>#REF!-P1305</f>
        <v>#REF!</v>
      </c>
      <c r="T1305" s="22" t="e">
        <f>#REF!-Q1305</f>
        <v>#REF!</v>
      </c>
      <c r="U1305" s="18" t="str">
        <f t="shared" si="233"/>
        <v>81 1 00 76200000</v>
      </c>
    </row>
    <row r="1306" spans="1:21" s="17" customFormat="1" ht="26.4">
      <c r="A1306" s="15"/>
      <c r="B1306" s="139" t="s">
        <v>21</v>
      </c>
      <c r="C1306" s="134" t="s">
        <v>783</v>
      </c>
      <c r="D1306" s="135" t="s">
        <v>12</v>
      </c>
      <c r="E1306" s="135" t="s">
        <v>74</v>
      </c>
      <c r="F1306" s="135" t="s">
        <v>791</v>
      </c>
      <c r="G1306" s="135" t="s">
        <v>22</v>
      </c>
      <c r="H1306" s="136">
        <f>SUM(H1307:H1309)</f>
        <v>1059710</v>
      </c>
      <c r="I1306" s="105">
        <f>ROUND(K1306*1000,2)</f>
        <v>1059710</v>
      </c>
      <c r="J1306" s="16">
        <f>H1306-I1306</f>
        <v>0</v>
      </c>
      <c r="K1306" s="22">
        <v>1059.71</v>
      </c>
      <c r="O1306" s="22">
        <v>1059.71</v>
      </c>
      <c r="P1306" s="22">
        <v>1059.71</v>
      </c>
      <c r="Q1306" s="22">
        <v>1059.71</v>
      </c>
      <c r="R1306" s="22">
        <f>H1306-O1306</f>
        <v>1058650.29</v>
      </c>
      <c r="S1306" s="22" t="e">
        <f>#REF!-P1306</f>
        <v>#REF!</v>
      </c>
      <c r="T1306" s="22" t="e">
        <f>#REF!-Q1306</f>
        <v>#REF!</v>
      </c>
      <c r="U1306" s="18" t="str">
        <f t="shared" si="233"/>
        <v>81 1 00 76200120</v>
      </c>
    </row>
    <row r="1307" spans="1:21" s="17" customFormat="1" ht="15.6">
      <c r="A1307" s="15"/>
      <c r="B1307" s="137" t="s">
        <v>41</v>
      </c>
      <c r="C1307" s="134" t="s">
        <v>783</v>
      </c>
      <c r="D1307" s="135" t="s">
        <v>12</v>
      </c>
      <c r="E1307" s="135" t="s">
        <v>74</v>
      </c>
      <c r="F1307" s="135" t="s">
        <v>791</v>
      </c>
      <c r="G1307" s="135" t="s">
        <v>42</v>
      </c>
      <c r="H1307" s="136">
        <v>775600</v>
      </c>
      <c r="I1307" s="105"/>
      <c r="J1307" s="16"/>
      <c r="K1307" s="22"/>
      <c r="O1307" s="22"/>
      <c r="P1307" s="22"/>
      <c r="Q1307" s="22"/>
      <c r="R1307" s="22"/>
      <c r="S1307" s="22"/>
      <c r="T1307" s="22"/>
      <c r="U1307" s="18"/>
    </row>
    <row r="1308" spans="1:21" s="26" customFormat="1" ht="26.4">
      <c r="A1308" s="23"/>
      <c r="B1308" s="137" t="s">
        <v>23</v>
      </c>
      <c r="C1308" s="134" t="s">
        <v>783</v>
      </c>
      <c r="D1308" s="135" t="s">
        <v>12</v>
      </c>
      <c r="E1308" s="135" t="s">
        <v>74</v>
      </c>
      <c r="F1308" s="135" t="s">
        <v>791</v>
      </c>
      <c r="G1308" s="135" t="s">
        <v>24</v>
      </c>
      <c r="H1308" s="136">
        <v>38300</v>
      </c>
      <c r="I1308" s="106"/>
      <c r="J1308" s="25"/>
      <c r="K1308" s="24"/>
      <c r="O1308" s="24"/>
      <c r="P1308" s="24"/>
      <c r="Q1308" s="24"/>
      <c r="R1308" s="24"/>
      <c r="S1308" s="24"/>
      <c r="T1308" s="24"/>
      <c r="U1308" s="27"/>
    </row>
    <row r="1309" spans="1:21" s="26" customFormat="1" ht="39.6">
      <c r="A1309" s="23"/>
      <c r="B1309" s="137" t="s">
        <v>27</v>
      </c>
      <c r="C1309" s="134" t="s">
        <v>783</v>
      </c>
      <c r="D1309" s="135" t="s">
        <v>12</v>
      </c>
      <c r="E1309" s="135" t="s">
        <v>74</v>
      </c>
      <c r="F1309" s="135" t="s">
        <v>791</v>
      </c>
      <c r="G1309" s="135" t="s">
        <v>28</v>
      </c>
      <c r="H1309" s="136">
        <v>245810</v>
      </c>
      <c r="I1309" s="106"/>
      <c r="J1309" s="25"/>
      <c r="K1309" s="24"/>
      <c r="O1309" s="24"/>
      <c r="P1309" s="24"/>
      <c r="Q1309" s="24"/>
      <c r="R1309" s="24"/>
      <c r="S1309" s="24"/>
      <c r="T1309" s="24"/>
      <c r="U1309" s="27"/>
    </row>
    <row r="1310" spans="1:21" s="17" customFormat="1" ht="26.4">
      <c r="A1310" s="15"/>
      <c r="B1310" s="133" t="s">
        <v>29</v>
      </c>
      <c r="C1310" s="134" t="s">
        <v>783</v>
      </c>
      <c r="D1310" s="135" t="s">
        <v>12</v>
      </c>
      <c r="E1310" s="135" t="s">
        <v>74</v>
      </c>
      <c r="F1310" s="135" t="s">
        <v>791</v>
      </c>
      <c r="G1310" s="135" t="s">
        <v>30</v>
      </c>
      <c r="H1310" s="136">
        <f>H1311</f>
        <v>158920</v>
      </c>
      <c r="I1310" s="105">
        <f>ROUND(K1310*1000,2)</f>
        <v>158920</v>
      </c>
      <c r="J1310" s="16">
        <f>H1310-I1310</f>
        <v>0</v>
      </c>
      <c r="K1310" s="22">
        <v>158.91999999999999</v>
      </c>
      <c r="O1310" s="22">
        <v>158.91999999999999</v>
      </c>
      <c r="P1310" s="22">
        <v>158.91999999999999</v>
      </c>
      <c r="Q1310" s="22">
        <v>158.91999999999999</v>
      </c>
      <c r="R1310" s="22">
        <f>H1310-O1310</f>
        <v>158761.07999999999</v>
      </c>
      <c r="S1310" s="22" t="e">
        <f>#REF!-P1310</f>
        <v>#REF!</v>
      </c>
      <c r="T1310" s="22" t="e">
        <f>#REF!-Q1310</f>
        <v>#REF!</v>
      </c>
      <c r="U1310" s="18" t="str">
        <f t="shared" si="233"/>
        <v>81 1 00 76200240</v>
      </c>
    </row>
    <row r="1311" spans="1:21" s="17" customFormat="1" ht="15.6">
      <c r="A1311" s="15"/>
      <c r="B1311" s="133" t="s">
        <v>31</v>
      </c>
      <c r="C1311" s="134" t="s">
        <v>783</v>
      </c>
      <c r="D1311" s="135" t="s">
        <v>12</v>
      </c>
      <c r="E1311" s="135" t="s">
        <v>74</v>
      </c>
      <c r="F1311" s="135" t="s">
        <v>791</v>
      </c>
      <c r="G1311" s="135" t="s">
        <v>32</v>
      </c>
      <c r="H1311" s="136">
        <v>158920</v>
      </c>
      <c r="I1311" s="105"/>
      <c r="J1311" s="16"/>
      <c r="K1311" s="22"/>
      <c r="O1311" s="22"/>
      <c r="P1311" s="22"/>
      <c r="Q1311" s="22"/>
      <c r="R1311" s="22"/>
      <c r="S1311" s="22"/>
      <c r="T1311" s="22"/>
      <c r="U1311" s="18"/>
    </row>
    <row r="1312" spans="1:21" s="17" customFormat="1" ht="52.8">
      <c r="A1312" s="15" t="s">
        <v>81</v>
      </c>
      <c r="B1312" s="139" t="s">
        <v>754</v>
      </c>
      <c r="C1312" s="134" t="str">
        <f t="shared" ref="C1312:E1313" si="238">C1301</f>
        <v>618</v>
      </c>
      <c r="D1312" s="135" t="str">
        <f t="shared" si="238"/>
        <v>01</v>
      </c>
      <c r="E1312" s="135" t="str">
        <f t="shared" si="238"/>
        <v>04</v>
      </c>
      <c r="F1312" s="135" t="s">
        <v>792</v>
      </c>
      <c r="G1312" s="135" t="s">
        <v>10</v>
      </c>
      <c r="H1312" s="136">
        <f>H1313</f>
        <v>70900</v>
      </c>
      <c r="I1312" s="105">
        <f>ROUND(K1312*1000,2)</f>
        <v>70900</v>
      </c>
      <c r="J1312" s="16">
        <f>H1312-I1312</f>
        <v>0</v>
      </c>
      <c r="K1312" s="22">
        <v>70.900000000000006</v>
      </c>
      <c r="O1312" s="22">
        <v>70.900000000000006</v>
      </c>
      <c r="P1312" s="22">
        <v>70.900000000000006</v>
      </c>
      <c r="Q1312" s="22">
        <v>70.900000000000006</v>
      </c>
      <c r="R1312" s="22">
        <f>H1312-O1312</f>
        <v>70829.100000000006</v>
      </c>
      <c r="S1312" s="22" t="e">
        <f>#REF!-P1312</f>
        <v>#REF!</v>
      </c>
      <c r="T1312" s="22" t="e">
        <f>#REF!-Q1312</f>
        <v>#REF!</v>
      </c>
      <c r="U1312" s="18" t="str">
        <f t="shared" si="233"/>
        <v>81 1 00 76360000</v>
      </c>
    </row>
    <row r="1313" spans="1:21" s="17" customFormat="1" ht="26.4">
      <c r="A1313" s="15"/>
      <c r="B1313" s="133" t="s">
        <v>29</v>
      </c>
      <c r="C1313" s="134" t="str">
        <f t="shared" si="238"/>
        <v>618</v>
      </c>
      <c r="D1313" s="135" t="str">
        <f t="shared" si="238"/>
        <v>01</v>
      </c>
      <c r="E1313" s="135" t="str">
        <f t="shared" si="238"/>
        <v>04</v>
      </c>
      <c r="F1313" s="135" t="s">
        <v>792</v>
      </c>
      <c r="G1313" s="135" t="s">
        <v>30</v>
      </c>
      <c r="H1313" s="136">
        <f>H1314</f>
        <v>70900</v>
      </c>
      <c r="I1313" s="105">
        <f>ROUND(K1313*1000,2)</f>
        <v>70900</v>
      </c>
      <c r="J1313" s="16">
        <f>H1313-I1313</f>
        <v>0</v>
      </c>
      <c r="K1313" s="22">
        <v>70.900000000000006</v>
      </c>
      <c r="O1313" s="22">
        <v>70.900000000000006</v>
      </c>
      <c r="P1313" s="22">
        <v>70.900000000000006</v>
      </c>
      <c r="Q1313" s="22">
        <v>70.900000000000006</v>
      </c>
      <c r="R1313" s="22">
        <f>H1313-O1313</f>
        <v>70829.100000000006</v>
      </c>
      <c r="S1313" s="22" t="e">
        <f>#REF!-P1313</f>
        <v>#REF!</v>
      </c>
      <c r="T1313" s="22" t="e">
        <f>#REF!-Q1313</f>
        <v>#REF!</v>
      </c>
      <c r="U1313" s="18" t="str">
        <f t="shared" si="233"/>
        <v>81 1 00 76360240</v>
      </c>
    </row>
    <row r="1314" spans="1:21" s="17" customFormat="1" ht="15.6">
      <c r="A1314" s="15"/>
      <c r="B1314" s="133" t="s">
        <v>31</v>
      </c>
      <c r="C1314" s="134" t="s">
        <v>783</v>
      </c>
      <c r="D1314" s="135" t="s">
        <v>12</v>
      </c>
      <c r="E1314" s="135" t="s">
        <v>74</v>
      </c>
      <c r="F1314" s="135" t="s">
        <v>792</v>
      </c>
      <c r="G1314" s="135" t="s">
        <v>32</v>
      </c>
      <c r="H1314" s="136">
        <v>70900</v>
      </c>
      <c r="I1314" s="105"/>
      <c r="J1314" s="16"/>
      <c r="K1314" s="22"/>
      <c r="O1314" s="22"/>
      <c r="P1314" s="22"/>
      <c r="Q1314" s="22"/>
      <c r="R1314" s="22"/>
      <c r="S1314" s="22"/>
      <c r="T1314" s="22"/>
      <c r="U1314" s="18"/>
    </row>
    <row r="1315" spans="1:21" s="17" customFormat="1" ht="15.6">
      <c r="A1315" s="15"/>
      <c r="B1315" s="129" t="s">
        <v>51</v>
      </c>
      <c r="C1315" s="130" t="s">
        <v>783</v>
      </c>
      <c r="D1315" s="131" t="s">
        <v>12</v>
      </c>
      <c r="E1315" s="131" t="s">
        <v>52</v>
      </c>
      <c r="F1315" s="131" t="s">
        <v>9</v>
      </c>
      <c r="G1315" s="131" t="s">
        <v>10</v>
      </c>
      <c r="H1315" s="132">
        <f>H1316</f>
        <v>357850</v>
      </c>
      <c r="I1315" s="104">
        <f t="shared" ref="I1315:I1320" si="239">ROUND(K1315*1000,2)</f>
        <v>357850</v>
      </c>
      <c r="J1315" s="16">
        <f t="shared" ref="J1315:J1320" si="240">H1315-I1315</f>
        <v>0</v>
      </c>
      <c r="K1315" s="20">
        <v>357.85</v>
      </c>
      <c r="O1315" s="20">
        <v>357.85</v>
      </c>
      <c r="P1315" s="20">
        <v>357.85</v>
      </c>
      <c r="Q1315" s="20">
        <v>357.85</v>
      </c>
      <c r="R1315" s="20">
        <f t="shared" ref="R1315:R1320" si="241">H1315-O1315</f>
        <v>357492.15</v>
      </c>
      <c r="S1315" s="20" t="e">
        <f>#REF!-P1315</f>
        <v>#REF!</v>
      </c>
      <c r="T1315" s="20" t="e">
        <f>#REF!-Q1315</f>
        <v>#REF!</v>
      </c>
      <c r="U1315" s="18" t="str">
        <f t="shared" si="233"/>
        <v>00 0 00 00000000</v>
      </c>
    </row>
    <row r="1316" spans="1:21" s="17" customFormat="1" ht="39.6">
      <c r="A1316" s="15"/>
      <c r="B1316" s="143" t="s">
        <v>257</v>
      </c>
      <c r="C1316" s="134" t="s">
        <v>783</v>
      </c>
      <c r="D1316" s="135" t="s">
        <v>12</v>
      </c>
      <c r="E1316" s="135" t="s">
        <v>52</v>
      </c>
      <c r="F1316" s="135" t="s">
        <v>258</v>
      </c>
      <c r="G1316" s="135" t="s">
        <v>10</v>
      </c>
      <c r="H1316" s="136">
        <f t="shared" ref="H1316:H1319" si="242">H1317</f>
        <v>357850</v>
      </c>
      <c r="I1316" s="105">
        <f t="shared" si="239"/>
        <v>357850</v>
      </c>
      <c r="J1316" s="16">
        <f t="shared" si="240"/>
        <v>0</v>
      </c>
      <c r="K1316" s="22">
        <v>357.85</v>
      </c>
      <c r="O1316" s="22">
        <v>357.85</v>
      </c>
      <c r="P1316" s="22">
        <v>357.85</v>
      </c>
      <c r="Q1316" s="22">
        <v>357.85</v>
      </c>
      <c r="R1316" s="22">
        <f t="shared" si="241"/>
        <v>357492.15</v>
      </c>
      <c r="S1316" s="22" t="e">
        <f>#REF!-P1316</f>
        <v>#REF!</v>
      </c>
      <c r="T1316" s="22" t="e">
        <f>#REF!-Q1316</f>
        <v>#REF!</v>
      </c>
      <c r="U1316" s="18" t="str">
        <f t="shared" si="233"/>
        <v>11 0 00 00000000</v>
      </c>
    </row>
    <row r="1317" spans="1:21" s="17" customFormat="1" ht="52.8">
      <c r="A1317" s="15"/>
      <c r="B1317" s="143" t="s">
        <v>259</v>
      </c>
      <c r="C1317" s="134" t="s">
        <v>783</v>
      </c>
      <c r="D1317" s="135" t="s">
        <v>12</v>
      </c>
      <c r="E1317" s="135" t="s">
        <v>52</v>
      </c>
      <c r="F1317" s="135" t="s">
        <v>260</v>
      </c>
      <c r="G1317" s="135" t="s">
        <v>10</v>
      </c>
      <c r="H1317" s="136">
        <f t="shared" si="242"/>
        <v>357850</v>
      </c>
      <c r="I1317" s="105">
        <f t="shared" si="239"/>
        <v>357850</v>
      </c>
      <c r="J1317" s="16">
        <f t="shared" si="240"/>
        <v>0</v>
      </c>
      <c r="K1317" s="22">
        <v>357.85</v>
      </c>
      <c r="O1317" s="22">
        <v>357.85</v>
      </c>
      <c r="P1317" s="22">
        <v>357.85</v>
      </c>
      <c r="Q1317" s="22">
        <v>357.85</v>
      </c>
      <c r="R1317" s="22">
        <f t="shared" si="241"/>
        <v>357492.15</v>
      </c>
      <c r="S1317" s="22" t="e">
        <f>#REF!-P1317</f>
        <v>#REF!</v>
      </c>
      <c r="T1317" s="22" t="e">
        <f>#REF!-Q1317</f>
        <v>#REF!</v>
      </c>
      <c r="U1317" s="18" t="str">
        <f t="shared" si="233"/>
        <v>11 Б 00 00000000</v>
      </c>
    </row>
    <row r="1318" spans="1:21" s="17" customFormat="1" ht="39.6">
      <c r="A1318" s="15"/>
      <c r="B1318" s="166" t="s">
        <v>261</v>
      </c>
      <c r="C1318" s="135" t="s">
        <v>783</v>
      </c>
      <c r="D1318" s="135" t="s">
        <v>12</v>
      </c>
      <c r="E1318" s="135" t="s">
        <v>52</v>
      </c>
      <c r="F1318" s="135" t="s">
        <v>262</v>
      </c>
      <c r="G1318" s="135" t="s">
        <v>10</v>
      </c>
      <c r="H1318" s="136">
        <f t="shared" si="242"/>
        <v>357850</v>
      </c>
      <c r="I1318" s="105">
        <f t="shared" si="239"/>
        <v>357850</v>
      </c>
      <c r="J1318" s="16">
        <f t="shared" si="240"/>
        <v>0</v>
      </c>
      <c r="K1318" s="22">
        <v>357.85</v>
      </c>
      <c r="O1318" s="22">
        <v>357.85</v>
      </c>
      <c r="P1318" s="22">
        <v>357.85</v>
      </c>
      <c r="Q1318" s="22">
        <v>357.85</v>
      </c>
      <c r="R1318" s="22">
        <f t="shared" si="241"/>
        <v>357492.15</v>
      </c>
      <c r="S1318" s="22" t="e">
        <f>#REF!-P1318</f>
        <v>#REF!</v>
      </c>
      <c r="T1318" s="22" t="e">
        <f>#REF!-Q1318</f>
        <v>#REF!</v>
      </c>
      <c r="U1318" s="18" t="str">
        <f t="shared" si="233"/>
        <v>11 Б 01 00000000</v>
      </c>
    </row>
    <row r="1319" spans="1:21" s="17" customFormat="1" ht="26.4">
      <c r="A1319" s="15"/>
      <c r="B1319" s="133" t="s">
        <v>756</v>
      </c>
      <c r="C1319" s="134" t="s">
        <v>783</v>
      </c>
      <c r="D1319" s="135" t="s">
        <v>12</v>
      </c>
      <c r="E1319" s="135" t="s">
        <v>52</v>
      </c>
      <c r="F1319" s="135" t="s">
        <v>757</v>
      </c>
      <c r="G1319" s="135" t="s">
        <v>10</v>
      </c>
      <c r="H1319" s="136">
        <f t="shared" si="242"/>
        <v>357850</v>
      </c>
      <c r="I1319" s="105">
        <f t="shared" si="239"/>
        <v>357850</v>
      </c>
      <c r="J1319" s="16">
        <f t="shared" si="240"/>
        <v>0</v>
      </c>
      <c r="K1319" s="22">
        <v>357.85</v>
      </c>
      <c r="O1319" s="22">
        <v>357.85</v>
      </c>
      <c r="P1319" s="22">
        <v>357.85</v>
      </c>
      <c r="Q1319" s="22">
        <v>357.85</v>
      </c>
      <c r="R1319" s="22">
        <f t="shared" si="241"/>
        <v>357492.15</v>
      </c>
      <c r="S1319" s="22" t="e">
        <f>#REF!-P1319</f>
        <v>#REF!</v>
      </c>
      <c r="T1319" s="22" t="e">
        <f>#REF!-Q1319</f>
        <v>#REF!</v>
      </c>
      <c r="U1319" s="18" t="str">
        <f t="shared" si="233"/>
        <v>11 Б 01 20840000</v>
      </c>
    </row>
    <row r="1320" spans="1:21" s="17" customFormat="1" ht="26.4">
      <c r="A1320" s="15"/>
      <c r="B1320" s="133" t="s">
        <v>29</v>
      </c>
      <c r="C1320" s="134" t="s">
        <v>783</v>
      </c>
      <c r="D1320" s="135" t="s">
        <v>12</v>
      </c>
      <c r="E1320" s="135" t="s">
        <v>52</v>
      </c>
      <c r="F1320" s="135" t="s">
        <v>757</v>
      </c>
      <c r="G1320" s="135" t="s">
        <v>30</v>
      </c>
      <c r="H1320" s="136">
        <f>H1321</f>
        <v>357850</v>
      </c>
      <c r="I1320" s="105">
        <f t="shared" si="239"/>
        <v>357850</v>
      </c>
      <c r="J1320" s="16">
        <f t="shared" si="240"/>
        <v>0</v>
      </c>
      <c r="K1320" s="22">
        <v>357.85</v>
      </c>
      <c r="O1320" s="22">
        <v>357.85</v>
      </c>
      <c r="P1320" s="22">
        <v>357.85</v>
      </c>
      <c r="Q1320" s="22">
        <v>357.85</v>
      </c>
      <c r="R1320" s="22">
        <f t="shared" si="241"/>
        <v>357492.15</v>
      </c>
      <c r="S1320" s="22" t="e">
        <f>#REF!-P1320</f>
        <v>#REF!</v>
      </c>
      <c r="T1320" s="22" t="e">
        <f>#REF!-Q1320</f>
        <v>#REF!</v>
      </c>
      <c r="U1320" s="18" t="str">
        <f t="shared" si="233"/>
        <v>11 Б 01 20840240</v>
      </c>
    </row>
    <row r="1321" spans="1:21" s="17" customFormat="1" ht="15.6">
      <c r="A1321" s="15"/>
      <c r="B1321" s="133" t="s">
        <v>31</v>
      </c>
      <c r="C1321" s="134" t="s">
        <v>783</v>
      </c>
      <c r="D1321" s="135" t="s">
        <v>12</v>
      </c>
      <c r="E1321" s="135" t="s">
        <v>52</v>
      </c>
      <c r="F1321" s="135" t="s">
        <v>757</v>
      </c>
      <c r="G1321" s="135" t="s">
        <v>32</v>
      </c>
      <c r="H1321" s="136">
        <v>357850</v>
      </c>
      <c r="I1321" s="105"/>
      <c r="J1321" s="16"/>
      <c r="K1321" s="22"/>
      <c r="O1321" s="22"/>
      <c r="P1321" s="22"/>
      <c r="Q1321" s="22"/>
      <c r="R1321" s="22"/>
      <c r="S1321" s="22"/>
      <c r="T1321" s="22"/>
      <c r="U1321" s="18"/>
    </row>
    <row r="1322" spans="1:21" s="17" customFormat="1" ht="15.6">
      <c r="A1322" s="15"/>
      <c r="B1322" s="126" t="s">
        <v>195</v>
      </c>
      <c r="C1322" s="127" t="s">
        <v>783</v>
      </c>
      <c r="D1322" s="128" t="s">
        <v>74</v>
      </c>
      <c r="E1322" s="128" t="s">
        <v>8</v>
      </c>
      <c r="F1322" s="128" t="s">
        <v>9</v>
      </c>
      <c r="G1322" s="128" t="s">
        <v>10</v>
      </c>
      <c r="H1322" s="77">
        <f t="shared" ref="H1322:H1325" si="243">H1323</f>
        <v>60223260</v>
      </c>
      <c r="I1322" s="79">
        <f t="shared" ref="I1322:I1328" si="244">ROUND(K1322*1000,2)</f>
        <v>60223260</v>
      </c>
      <c r="J1322" s="16">
        <f t="shared" ref="J1322:J1328" si="245">H1322-I1322</f>
        <v>0</v>
      </c>
      <c r="K1322" s="19">
        <v>60223.26</v>
      </c>
      <c r="O1322" s="19">
        <v>60223.26</v>
      </c>
      <c r="P1322" s="19">
        <v>64831.42</v>
      </c>
      <c r="Q1322" s="19">
        <v>69900.41</v>
      </c>
      <c r="R1322" s="19">
        <f t="shared" ref="R1322:R1328" si="246">H1322-O1322</f>
        <v>60163036.740000002</v>
      </c>
      <c r="S1322" s="19" t="e">
        <f>#REF!-P1322</f>
        <v>#REF!</v>
      </c>
      <c r="T1322" s="19" t="e">
        <f>#REF!-Q1322</f>
        <v>#REF!</v>
      </c>
      <c r="U1322" s="18" t="str">
        <f t="shared" si="233"/>
        <v>00 0 00 00000000</v>
      </c>
    </row>
    <row r="1323" spans="1:21" s="17" customFormat="1" ht="15.6">
      <c r="A1323" s="15"/>
      <c r="B1323" s="129" t="s">
        <v>760</v>
      </c>
      <c r="C1323" s="130" t="s">
        <v>783</v>
      </c>
      <c r="D1323" s="131" t="s">
        <v>74</v>
      </c>
      <c r="E1323" s="131" t="s">
        <v>471</v>
      </c>
      <c r="F1323" s="131" t="s">
        <v>9</v>
      </c>
      <c r="G1323" s="131" t="s">
        <v>10</v>
      </c>
      <c r="H1323" s="132">
        <f t="shared" si="243"/>
        <v>60223260</v>
      </c>
      <c r="I1323" s="104">
        <f t="shared" si="244"/>
        <v>60223260</v>
      </c>
      <c r="J1323" s="16">
        <f t="shared" si="245"/>
        <v>0</v>
      </c>
      <c r="K1323" s="20">
        <v>60223.26</v>
      </c>
      <c r="O1323" s="20">
        <v>60223.26</v>
      </c>
      <c r="P1323" s="20">
        <v>64831.42</v>
      </c>
      <c r="Q1323" s="20">
        <v>69900.41</v>
      </c>
      <c r="R1323" s="20">
        <f t="shared" si="246"/>
        <v>60163036.740000002</v>
      </c>
      <c r="S1323" s="20" t="e">
        <f>#REF!-P1323</f>
        <v>#REF!</v>
      </c>
      <c r="T1323" s="20" t="e">
        <f>#REF!-Q1323</f>
        <v>#REF!</v>
      </c>
      <c r="U1323" s="18" t="str">
        <f t="shared" si="233"/>
        <v>00 0 00 00000000</v>
      </c>
    </row>
    <row r="1324" spans="1:21" s="17" customFormat="1" ht="39.6">
      <c r="A1324" s="15"/>
      <c r="B1324" s="137" t="s">
        <v>293</v>
      </c>
      <c r="C1324" s="134" t="s">
        <v>783</v>
      </c>
      <c r="D1324" s="135" t="s">
        <v>74</v>
      </c>
      <c r="E1324" s="135" t="s">
        <v>471</v>
      </c>
      <c r="F1324" s="135" t="s">
        <v>294</v>
      </c>
      <c r="G1324" s="135" t="s">
        <v>10</v>
      </c>
      <c r="H1324" s="136">
        <f t="shared" si="243"/>
        <v>60223260</v>
      </c>
      <c r="I1324" s="105">
        <f t="shared" si="244"/>
        <v>60223260</v>
      </c>
      <c r="J1324" s="16">
        <f t="shared" si="245"/>
        <v>0</v>
      </c>
      <c r="K1324" s="22">
        <v>60223.26</v>
      </c>
      <c r="O1324" s="22">
        <v>60223.26</v>
      </c>
      <c r="P1324" s="22">
        <v>64831.42</v>
      </c>
      <c r="Q1324" s="22">
        <v>69900.41</v>
      </c>
      <c r="R1324" s="22">
        <f t="shared" si="246"/>
        <v>60163036.740000002</v>
      </c>
      <c r="S1324" s="22" t="e">
        <f>#REF!-P1324</f>
        <v>#REF!</v>
      </c>
      <c r="T1324" s="22" t="e">
        <f>#REF!-Q1324</f>
        <v>#REF!</v>
      </c>
      <c r="U1324" s="18" t="str">
        <f t="shared" si="233"/>
        <v>04 0 00 00000000</v>
      </c>
    </row>
    <row r="1325" spans="1:21" s="17" customFormat="1" ht="39.6">
      <c r="A1325" s="15"/>
      <c r="B1325" s="151" t="s">
        <v>295</v>
      </c>
      <c r="C1325" s="134" t="s">
        <v>783</v>
      </c>
      <c r="D1325" s="135" t="s">
        <v>74</v>
      </c>
      <c r="E1325" s="135" t="s">
        <v>471</v>
      </c>
      <c r="F1325" s="135" t="s">
        <v>296</v>
      </c>
      <c r="G1325" s="135" t="s">
        <v>10</v>
      </c>
      <c r="H1325" s="136">
        <f t="shared" si="243"/>
        <v>60223260</v>
      </c>
      <c r="I1325" s="105">
        <f t="shared" si="244"/>
        <v>60223260</v>
      </c>
      <c r="J1325" s="16">
        <f t="shared" si="245"/>
        <v>0</v>
      </c>
      <c r="K1325" s="22">
        <v>60223.26</v>
      </c>
      <c r="O1325" s="22">
        <v>60223.26</v>
      </c>
      <c r="P1325" s="22">
        <v>64831.42</v>
      </c>
      <c r="Q1325" s="22">
        <v>69900.41</v>
      </c>
      <c r="R1325" s="22">
        <f t="shared" si="246"/>
        <v>60163036.740000002</v>
      </c>
      <c r="S1325" s="22" t="e">
        <f>#REF!-P1325</f>
        <v>#REF!</v>
      </c>
      <c r="T1325" s="22" t="e">
        <f>#REF!-Q1325</f>
        <v>#REF!</v>
      </c>
      <c r="U1325" s="18" t="str">
        <f t="shared" si="233"/>
        <v>04 2 00 00000000</v>
      </c>
    </row>
    <row r="1326" spans="1:21" s="17" customFormat="1" ht="39.6">
      <c r="A1326" s="15"/>
      <c r="B1326" s="151" t="s">
        <v>297</v>
      </c>
      <c r="C1326" s="134" t="s">
        <v>783</v>
      </c>
      <c r="D1326" s="135" t="s">
        <v>74</v>
      </c>
      <c r="E1326" s="135" t="s">
        <v>471</v>
      </c>
      <c r="F1326" s="135" t="s">
        <v>298</v>
      </c>
      <c r="G1326" s="135" t="s">
        <v>10</v>
      </c>
      <c r="H1326" s="136">
        <f>H1330+H1327</f>
        <v>60223260</v>
      </c>
      <c r="I1326" s="105">
        <f t="shared" si="244"/>
        <v>60223260</v>
      </c>
      <c r="J1326" s="16">
        <f t="shared" si="245"/>
        <v>0</v>
      </c>
      <c r="K1326" s="22">
        <v>60223.26</v>
      </c>
      <c r="O1326" s="22">
        <v>60223.26</v>
      </c>
      <c r="P1326" s="22">
        <v>64831.42</v>
      </c>
      <c r="Q1326" s="22">
        <v>69900.41</v>
      </c>
      <c r="R1326" s="22">
        <f t="shared" si="246"/>
        <v>60163036.740000002</v>
      </c>
      <c r="S1326" s="22" t="e">
        <f>#REF!-P1326</f>
        <v>#REF!</v>
      </c>
      <c r="T1326" s="22" t="e">
        <f>#REF!-Q1326</f>
        <v>#REF!</v>
      </c>
      <c r="U1326" s="18" t="str">
        <f t="shared" si="233"/>
        <v>04 2 02 00000000</v>
      </c>
    </row>
    <row r="1327" spans="1:21" s="17" customFormat="1" ht="26.4">
      <c r="A1327" s="15"/>
      <c r="B1327" s="137" t="s">
        <v>761</v>
      </c>
      <c r="C1327" s="134" t="s">
        <v>783</v>
      </c>
      <c r="D1327" s="135" t="s">
        <v>74</v>
      </c>
      <c r="E1327" s="135" t="s">
        <v>471</v>
      </c>
      <c r="F1327" s="135" t="s">
        <v>762</v>
      </c>
      <c r="G1327" s="135" t="s">
        <v>10</v>
      </c>
      <c r="H1327" s="136">
        <f>H1328</f>
        <v>10087430</v>
      </c>
      <c r="I1327" s="105">
        <f t="shared" si="244"/>
        <v>10087430</v>
      </c>
      <c r="J1327" s="16">
        <f t="shared" si="245"/>
        <v>0</v>
      </c>
      <c r="K1327" s="22">
        <v>10087.43</v>
      </c>
      <c r="O1327" s="22">
        <v>10087.43</v>
      </c>
      <c r="P1327" s="22">
        <v>10087.43</v>
      </c>
      <c r="Q1327" s="22">
        <v>10087.43</v>
      </c>
      <c r="R1327" s="22">
        <f t="shared" si="246"/>
        <v>10077342.57</v>
      </c>
      <c r="S1327" s="22" t="e">
        <f>#REF!-P1327</f>
        <v>#REF!</v>
      </c>
      <c r="T1327" s="22" t="e">
        <f>#REF!-Q1327</f>
        <v>#REF!</v>
      </c>
      <c r="U1327" s="18" t="str">
        <f t="shared" si="233"/>
        <v>04 2 02 20820000</v>
      </c>
    </row>
    <row r="1328" spans="1:21" s="17" customFormat="1" ht="26.4">
      <c r="A1328" s="15"/>
      <c r="B1328" s="133" t="s">
        <v>29</v>
      </c>
      <c r="C1328" s="134" t="s">
        <v>783</v>
      </c>
      <c r="D1328" s="135" t="s">
        <v>74</v>
      </c>
      <c r="E1328" s="135" t="s">
        <v>471</v>
      </c>
      <c r="F1328" s="135" t="s">
        <v>762</v>
      </c>
      <c r="G1328" s="135" t="s">
        <v>30</v>
      </c>
      <c r="H1328" s="136">
        <f>H1329</f>
        <v>10087430</v>
      </c>
      <c r="I1328" s="105">
        <f t="shared" si="244"/>
        <v>10087430</v>
      </c>
      <c r="J1328" s="16">
        <f t="shared" si="245"/>
        <v>0</v>
      </c>
      <c r="K1328" s="22">
        <v>10087.43</v>
      </c>
      <c r="O1328" s="22">
        <v>10087.43</v>
      </c>
      <c r="P1328" s="22">
        <v>10087.43</v>
      </c>
      <c r="Q1328" s="22">
        <v>10087.43</v>
      </c>
      <c r="R1328" s="22">
        <f t="shared" si="246"/>
        <v>10077342.57</v>
      </c>
      <c r="S1328" s="22" t="e">
        <f>#REF!-P1328</f>
        <v>#REF!</v>
      </c>
      <c r="T1328" s="22" t="e">
        <f>#REF!-Q1328</f>
        <v>#REF!</v>
      </c>
      <c r="U1328" s="18" t="str">
        <f t="shared" si="233"/>
        <v>04 2 02 20820240</v>
      </c>
    </row>
    <row r="1329" spans="1:21" s="17" customFormat="1" ht="15.6">
      <c r="A1329" s="15"/>
      <c r="B1329" s="133" t="s">
        <v>31</v>
      </c>
      <c r="C1329" s="134" t="s">
        <v>783</v>
      </c>
      <c r="D1329" s="135" t="s">
        <v>74</v>
      </c>
      <c r="E1329" s="135" t="s">
        <v>471</v>
      </c>
      <c r="F1329" s="135" t="s">
        <v>762</v>
      </c>
      <c r="G1329" s="135" t="s">
        <v>32</v>
      </c>
      <c r="H1329" s="136">
        <v>10087430</v>
      </c>
      <c r="I1329" s="105"/>
      <c r="J1329" s="16"/>
      <c r="K1329" s="22"/>
      <c r="O1329" s="22"/>
      <c r="P1329" s="22"/>
      <c r="Q1329" s="22"/>
      <c r="R1329" s="22"/>
      <c r="S1329" s="22"/>
      <c r="T1329" s="22"/>
      <c r="U1329" s="18"/>
    </row>
    <row r="1330" spans="1:21" s="17" customFormat="1" ht="26.4">
      <c r="A1330" s="15"/>
      <c r="B1330" s="133" t="s">
        <v>763</v>
      </c>
      <c r="C1330" s="134" t="s">
        <v>783</v>
      </c>
      <c r="D1330" s="135" t="s">
        <v>74</v>
      </c>
      <c r="E1330" s="135" t="s">
        <v>471</v>
      </c>
      <c r="F1330" s="135" t="s">
        <v>764</v>
      </c>
      <c r="G1330" s="135" t="s">
        <v>10</v>
      </c>
      <c r="H1330" s="136">
        <f>H1331</f>
        <v>50135830</v>
      </c>
      <c r="I1330" s="105">
        <f>ROUND(K1330*1000,2)</f>
        <v>50135830</v>
      </c>
      <c r="J1330" s="16">
        <f>H1330-I1330</f>
        <v>0</v>
      </c>
      <c r="K1330" s="22">
        <v>50135.83</v>
      </c>
      <c r="O1330" s="22">
        <v>50135.83</v>
      </c>
      <c r="P1330" s="22">
        <v>54743.99</v>
      </c>
      <c r="Q1330" s="22">
        <v>59812.98</v>
      </c>
      <c r="R1330" s="22">
        <f>H1330-O1330</f>
        <v>50085694.170000002</v>
      </c>
      <c r="S1330" s="22" t="e">
        <f>#REF!-P1330</f>
        <v>#REF!</v>
      </c>
      <c r="T1330" s="22" t="e">
        <f>#REF!-Q1330</f>
        <v>#REF!</v>
      </c>
      <c r="U1330" s="18" t="str">
        <f t="shared" si="233"/>
        <v>04 2 02 21090000</v>
      </c>
    </row>
    <row r="1331" spans="1:21" s="17" customFormat="1" ht="26.4">
      <c r="A1331" s="15"/>
      <c r="B1331" s="133" t="s">
        <v>29</v>
      </c>
      <c r="C1331" s="134" t="s">
        <v>783</v>
      </c>
      <c r="D1331" s="135" t="s">
        <v>74</v>
      </c>
      <c r="E1331" s="135" t="s">
        <v>471</v>
      </c>
      <c r="F1331" s="135" t="s">
        <v>764</v>
      </c>
      <c r="G1331" s="135" t="s">
        <v>30</v>
      </c>
      <c r="H1331" s="136">
        <f>H1332</f>
        <v>50135830</v>
      </c>
      <c r="I1331" s="105">
        <f>ROUND(K1331*1000,2)</f>
        <v>50135830</v>
      </c>
      <c r="J1331" s="16">
        <f>H1331-I1331</f>
        <v>0</v>
      </c>
      <c r="K1331" s="22">
        <v>50135.83</v>
      </c>
      <c r="O1331" s="22">
        <v>50135.83</v>
      </c>
      <c r="P1331" s="22">
        <v>54743.99</v>
      </c>
      <c r="Q1331" s="22">
        <v>59812.98</v>
      </c>
      <c r="R1331" s="22">
        <f>H1331-O1331</f>
        <v>50085694.170000002</v>
      </c>
      <c r="S1331" s="22" t="e">
        <f>#REF!-P1331</f>
        <v>#REF!</v>
      </c>
      <c r="T1331" s="22" t="e">
        <f>#REF!-Q1331</f>
        <v>#REF!</v>
      </c>
      <c r="U1331" s="18" t="str">
        <f t="shared" si="233"/>
        <v>04 2 02 21090240</v>
      </c>
    </row>
    <row r="1332" spans="1:21" s="17" customFormat="1" ht="15.6">
      <c r="A1332" s="15"/>
      <c r="B1332" s="133" t="s">
        <v>31</v>
      </c>
      <c r="C1332" s="134" t="s">
        <v>783</v>
      </c>
      <c r="D1332" s="135" t="s">
        <v>74</v>
      </c>
      <c r="E1332" s="135" t="s">
        <v>471</v>
      </c>
      <c r="F1332" s="135" t="s">
        <v>764</v>
      </c>
      <c r="G1332" s="135" t="s">
        <v>32</v>
      </c>
      <c r="H1332" s="136">
        <v>50135830</v>
      </c>
      <c r="I1332" s="105"/>
      <c r="J1332" s="16"/>
      <c r="K1332" s="22"/>
      <c r="O1332" s="22"/>
      <c r="P1332" s="22"/>
      <c r="Q1332" s="22"/>
      <c r="R1332" s="22"/>
      <c r="S1332" s="22"/>
      <c r="T1332" s="22"/>
      <c r="U1332" s="18"/>
    </row>
    <row r="1333" spans="1:21" s="17" customFormat="1" ht="15.6">
      <c r="A1333" s="15"/>
      <c r="B1333" s="126" t="s">
        <v>305</v>
      </c>
      <c r="C1333" s="127" t="s">
        <v>783</v>
      </c>
      <c r="D1333" s="128" t="s">
        <v>87</v>
      </c>
      <c r="E1333" s="128" t="s">
        <v>8</v>
      </c>
      <c r="F1333" s="128" t="s">
        <v>9</v>
      </c>
      <c r="G1333" s="128" t="s">
        <v>10</v>
      </c>
      <c r="H1333" s="77">
        <f>H1334+H1342</f>
        <v>30206900</v>
      </c>
      <c r="I1333" s="79">
        <f t="shared" ref="I1333:I1339" si="247">ROUND(K1333*1000,2)</f>
        <v>30206900</v>
      </c>
      <c r="J1333" s="16">
        <f t="shared" ref="J1333:J1339" si="248">H1333-I1333</f>
        <v>0</v>
      </c>
      <c r="K1333" s="19">
        <v>30206.899999999998</v>
      </c>
      <c r="O1333" s="19">
        <v>30206.899999999998</v>
      </c>
      <c r="P1333" s="19">
        <v>19206.899999999998</v>
      </c>
      <c r="Q1333" s="19">
        <v>19206.899999999998</v>
      </c>
      <c r="R1333" s="19">
        <f t="shared" ref="R1333:R1339" si="249">H1333-O1333</f>
        <v>30176693.100000001</v>
      </c>
      <c r="S1333" s="19" t="e">
        <f>#REF!-P1333</f>
        <v>#REF!</v>
      </c>
      <c r="T1333" s="19" t="e">
        <f>#REF!-Q1333</f>
        <v>#REF!</v>
      </c>
      <c r="U1333" s="18" t="str">
        <f t="shared" si="233"/>
        <v>00 0 00 00000000</v>
      </c>
    </row>
    <row r="1334" spans="1:21" s="17" customFormat="1" ht="15.6">
      <c r="A1334" s="15"/>
      <c r="B1334" s="129" t="s">
        <v>765</v>
      </c>
      <c r="C1334" s="130" t="s">
        <v>783</v>
      </c>
      <c r="D1334" s="131" t="s">
        <v>87</v>
      </c>
      <c r="E1334" s="131" t="s">
        <v>12</v>
      </c>
      <c r="F1334" s="131" t="s">
        <v>9</v>
      </c>
      <c r="G1334" s="131" t="s">
        <v>10</v>
      </c>
      <c r="H1334" s="132">
        <f>H1335</f>
        <v>1723260</v>
      </c>
      <c r="I1334" s="104">
        <f t="shared" si="247"/>
        <v>1723260</v>
      </c>
      <c r="J1334" s="16">
        <f t="shared" si="248"/>
        <v>0</v>
      </c>
      <c r="K1334" s="20">
        <v>1723.26</v>
      </c>
      <c r="O1334" s="20">
        <v>1723.26</v>
      </c>
      <c r="P1334" s="20">
        <v>1723.26</v>
      </c>
      <c r="Q1334" s="20">
        <v>1723.26</v>
      </c>
      <c r="R1334" s="20">
        <f t="shared" si="249"/>
        <v>1721536.74</v>
      </c>
      <c r="S1334" s="20" t="e">
        <f>#REF!-P1334</f>
        <v>#REF!</v>
      </c>
      <c r="T1334" s="20" t="e">
        <f>#REF!-Q1334</f>
        <v>#REF!</v>
      </c>
      <c r="U1334" s="18" t="str">
        <f t="shared" si="233"/>
        <v>00 0 00 00000000</v>
      </c>
    </row>
    <row r="1335" spans="1:21" s="17" customFormat="1" ht="39.6">
      <c r="A1335" s="15"/>
      <c r="B1335" s="137" t="s">
        <v>293</v>
      </c>
      <c r="C1335" s="134" t="s">
        <v>783</v>
      </c>
      <c r="D1335" s="135" t="s">
        <v>87</v>
      </c>
      <c r="E1335" s="135" t="s">
        <v>12</v>
      </c>
      <c r="F1335" s="135" t="s">
        <v>294</v>
      </c>
      <c r="G1335" s="135" t="s">
        <v>10</v>
      </c>
      <c r="H1335" s="136">
        <f t="shared" ref="H1335" si="250">H1336</f>
        <v>1723260</v>
      </c>
      <c r="I1335" s="105">
        <f t="shared" si="247"/>
        <v>1723260</v>
      </c>
      <c r="J1335" s="16">
        <f t="shared" si="248"/>
        <v>0</v>
      </c>
      <c r="K1335" s="22">
        <v>1723.26</v>
      </c>
      <c r="O1335" s="22">
        <v>1723.26</v>
      </c>
      <c r="P1335" s="22">
        <v>1723.26</v>
      </c>
      <c r="Q1335" s="22">
        <v>1723.26</v>
      </c>
      <c r="R1335" s="22">
        <f t="shared" si="249"/>
        <v>1721536.74</v>
      </c>
      <c r="S1335" s="22" t="e">
        <f>#REF!-P1335</f>
        <v>#REF!</v>
      </c>
      <c r="T1335" s="22" t="e">
        <f>#REF!-Q1335</f>
        <v>#REF!</v>
      </c>
      <c r="U1335" s="18" t="str">
        <f t="shared" si="233"/>
        <v>04 0 00 00000000</v>
      </c>
    </row>
    <row r="1336" spans="1:21" s="17" customFormat="1" ht="26.4">
      <c r="A1336" s="15"/>
      <c r="B1336" s="133" t="s">
        <v>766</v>
      </c>
      <c r="C1336" s="134" t="s">
        <v>783</v>
      </c>
      <c r="D1336" s="135" t="s">
        <v>87</v>
      </c>
      <c r="E1336" s="135" t="s">
        <v>12</v>
      </c>
      <c r="F1336" s="135" t="s">
        <v>767</v>
      </c>
      <c r="G1336" s="135" t="s">
        <v>10</v>
      </c>
      <c r="H1336" s="136">
        <f>H1339</f>
        <v>1723260</v>
      </c>
      <c r="I1336" s="105">
        <f t="shared" si="247"/>
        <v>1723260</v>
      </c>
      <c r="J1336" s="16">
        <f t="shared" si="248"/>
        <v>0</v>
      </c>
      <c r="K1336" s="22">
        <v>1723.26</v>
      </c>
      <c r="O1336" s="22">
        <v>1723.26</v>
      </c>
      <c r="P1336" s="22">
        <v>1723.26</v>
      </c>
      <c r="Q1336" s="22">
        <v>1723.26</v>
      </c>
      <c r="R1336" s="22">
        <f t="shared" si="249"/>
        <v>1721536.74</v>
      </c>
      <c r="S1336" s="22" t="e">
        <f>#REF!-P1336</f>
        <v>#REF!</v>
      </c>
      <c r="T1336" s="22" t="e">
        <f>#REF!-Q1336</f>
        <v>#REF!</v>
      </c>
      <c r="U1336" s="18" t="str">
        <f t="shared" si="233"/>
        <v>04 1 00 00000000</v>
      </c>
    </row>
    <row r="1337" spans="1:21" s="17" customFormat="1" ht="39.6">
      <c r="A1337" s="15"/>
      <c r="B1337" s="151" t="s">
        <v>793</v>
      </c>
      <c r="C1337" s="140" t="s">
        <v>783</v>
      </c>
      <c r="D1337" s="141" t="s">
        <v>87</v>
      </c>
      <c r="E1337" s="141" t="s">
        <v>12</v>
      </c>
      <c r="F1337" s="141" t="s">
        <v>769</v>
      </c>
      <c r="G1337" s="141" t="s">
        <v>10</v>
      </c>
      <c r="H1337" s="142">
        <f t="shared" ref="H1337:H1338" si="251">H1338</f>
        <v>1723260</v>
      </c>
      <c r="I1337" s="55">
        <f t="shared" si="247"/>
        <v>1723260</v>
      </c>
      <c r="J1337" s="16">
        <f t="shared" si="248"/>
        <v>0</v>
      </c>
      <c r="K1337" s="29">
        <v>1723.26</v>
      </c>
      <c r="O1337" s="29">
        <v>1723.26</v>
      </c>
      <c r="P1337" s="29">
        <v>1723.26</v>
      </c>
      <c r="Q1337" s="29">
        <v>1723.26</v>
      </c>
      <c r="R1337" s="29">
        <f t="shared" si="249"/>
        <v>1721536.74</v>
      </c>
      <c r="S1337" s="29" t="e">
        <f>#REF!-P1337</f>
        <v>#REF!</v>
      </c>
      <c r="T1337" s="29" t="e">
        <f>#REF!-Q1337</f>
        <v>#REF!</v>
      </c>
      <c r="U1337" s="18" t="str">
        <f t="shared" si="233"/>
        <v>04 1 01 00000000</v>
      </c>
    </row>
    <row r="1338" spans="1:21" s="17" customFormat="1" ht="26.4">
      <c r="A1338" s="15"/>
      <c r="B1338" s="137" t="s">
        <v>770</v>
      </c>
      <c r="C1338" s="134" t="s">
        <v>783</v>
      </c>
      <c r="D1338" s="135" t="s">
        <v>87</v>
      </c>
      <c r="E1338" s="135" t="s">
        <v>12</v>
      </c>
      <c r="F1338" s="135" t="s">
        <v>771</v>
      </c>
      <c r="G1338" s="135" t="s">
        <v>10</v>
      </c>
      <c r="H1338" s="136">
        <f t="shared" si="251"/>
        <v>1723260</v>
      </c>
      <c r="I1338" s="105">
        <f t="shared" si="247"/>
        <v>1723260</v>
      </c>
      <c r="J1338" s="16">
        <f t="shared" si="248"/>
        <v>0</v>
      </c>
      <c r="K1338" s="22">
        <v>1723.26</v>
      </c>
      <c r="O1338" s="22">
        <v>1723.26</v>
      </c>
      <c r="P1338" s="22">
        <v>1723.26</v>
      </c>
      <c r="Q1338" s="22">
        <v>1723.26</v>
      </c>
      <c r="R1338" s="22">
        <f t="shared" si="249"/>
        <v>1721536.74</v>
      </c>
      <c r="S1338" s="22" t="e">
        <f>#REF!-P1338</f>
        <v>#REF!</v>
      </c>
      <c r="T1338" s="22" t="e">
        <f>#REF!-Q1338</f>
        <v>#REF!</v>
      </c>
      <c r="U1338" s="18" t="str">
        <f t="shared" si="233"/>
        <v>04 1 01 20190000</v>
      </c>
    </row>
    <row r="1339" spans="1:21" s="17" customFormat="1" ht="26.4">
      <c r="A1339" s="15"/>
      <c r="B1339" s="133" t="s">
        <v>29</v>
      </c>
      <c r="C1339" s="134" t="s">
        <v>783</v>
      </c>
      <c r="D1339" s="135" t="s">
        <v>87</v>
      </c>
      <c r="E1339" s="135" t="s">
        <v>12</v>
      </c>
      <c r="F1339" s="135" t="s">
        <v>771</v>
      </c>
      <c r="G1339" s="135" t="s">
        <v>30</v>
      </c>
      <c r="H1339" s="136">
        <f>SUM(H1340:H1341)</f>
        <v>1723260</v>
      </c>
      <c r="I1339" s="105">
        <f t="shared" si="247"/>
        <v>1723260</v>
      </c>
      <c r="J1339" s="16">
        <f t="shared" si="248"/>
        <v>0</v>
      </c>
      <c r="K1339" s="22">
        <v>1723.26</v>
      </c>
      <c r="O1339" s="22">
        <v>1723.26</v>
      </c>
      <c r="P1339" s="22">
        <v>1723.26</v>
      </c>
      <c r="Q1339" s="22">
        <v>1723.26</v>
      </c>
      <c r="R1339" s="22">
        <f t="shared" si="249"/>
        <v>1721536.74</v>
      </c>
      <c r="S1339" s="22" t="e">
        <f>#REF!-P1339</f>
        <v>#REF!</v>
      </c>
      <c r="T1339" s="22" t="e">
        <f>#REF!-Q1339</f>
        <v>#REF!</v>
      </c>
      <c r="U1339" s="18" t="str">
        <f t="shared" si="233"/>
        <v>04 1 01 20190240</v>
      </c>
    </row>
    <row r="1340" spans="1:21" s="17" customFormat="1" ht="26.4">
      <c r="A1340" s="15"/>
      <c r="B1340" s="137" t="s">
        <v>772</v>
      </c>
      <c r="C1340" s="134" t="s">
        <v>783</v>
      </c>
      <c r="D1340" s="135" t="s">
        <v>87</v>
      </c>
      <c r="E1340" s="135" t="s">
        <v>12</v>
      </c>
      <c r="F1340" s="135" t="s">
        <v>771</v>
      </c>
      <c r="G1340" s="135" t="s">
        <v>773</v>
      </c>
      <c r="H1340" s="136">
        <v>725720</v>
      </c>
      <c r="I1340" s="105"/>
      <c r="J1340" s="16"/>
      <c r="K1340" s="22"/>
      <c r="O1340" s="22"/>
      <c r="P1340" s="22"/>
      <c r="Q1340" s="22"/>
      <c r="R1340" s="22"/>
      <c r="S1340" s="22"/>
      <c r="T1340" s="22"/>
      <c r="U1340" s="18"/>
    </row>
    <row r="1341" spans="1:21" s="17" customFormat="1" ht="15.6">
      <c r="A1341" s="15"/>
      <c r="B1341" s="133" t="s">
        <v>31</v>
      </c>
      <c r="C1341" s="134" t="s">
        <v>783</v>
      </c>
      <c r="D1341" s="135" t="s">
        <v>87</v>
      </c>
      <c r="E1341" s="135" t="s">
        <v>12</v>
      </c>
      <c r="F1341" s="135" t="s">
        <v>771</v>
      </c>
      <c r="G1341" s="135" t="s">
        <v>32</v>
      </c>
      <c r="H1341" s="136">
        <v>997540</v>
      </c>
      <c r="I1341" s="105"/>
      <c r="J1341" s="16"/>
      <c r="K1341" s="22"/>
      <c r="O1341" s="22"/>
      <c r="P1341" s="22"/>
      <c r="Q1341" s="22"/>
      <c r="R1341" s="22"/>
      <c r="S1341" s="22"/>
      <c r="T1341" s="22"/>
      <c r="U1341" s="18"/>
    </row>
    <row r="1342" spans="1:21" s="17" customFormat="1" ht="15.6">
      <c r="A1342" s="15"/>
      <c r="B1342" s="129" t="s">
        <v>306</v>
      </c>
      <c r="C1342" s="130" t="s">
        <v>783</v>
      </c>
      <c r="D1342" s="131" t="s">
        <v>87</v>
      </c>
      <c r="E1342" s="131" t="s">
        <v>14</v>
      </c>
      <c r="F1342" s="131" t="s">
        <v>9</v>
      </c>
      <c r="G1342" s="131" t="s">
        <v>10</v>
      </c>
      <c r="H1342" s="132">
        <f>H1343+H1355</f>
        <v>28483640</v>
      </c>
      <c r="I1342" s="104">
        <f t="shared" ref="I1342:I1347" si="252">ROUND(K1342*1000,2)</f>
        <v>28483640</v>
      </c>
      <c r="J1342" s="16">
        <f t="shared" ref="J1342:J1347" si="253">H1342-I1342</f>
        <v>0</v>
      </c>
      <c r="K1342" s="20">
        <v>28483.64</v>
      </c>
      <c r="O1342" s="20">
        <v>28483.64</v>
      </c>
      <c r="P1342" s="20">
        <v>17483.64</v>
      </c>
      <c r="Q1342" s="20">
        <v>17483.64</v>
      </c>
      <c r="R1342" s="20">
        <f t="shared" ref="R1342:R1347" si="254">H1342-O1342</f>
        <v>28455156.359999999</v>
      </c>
      <c r="S1342" s="20" t="e">
        <f>#REF!-P1342</f>
        <v>#REF!</v>
      </c>
      <c r="T1342" s="20" t="e">
        <f>#REF!-Q1342</f>
        <v>#REF!</v>
      </c>
      <c r="U1342" s="18" t="str">
        <f t="shared" si="233"/>
        <v>00 0 00 00000000</v>
      </c>
    </row>
    <row r="1343" spans="1:21" s="17" customFormat="1" ht="39.6">
      <c r="A1343" s="15"/>
      <c r="B1343" s="137" t="s">
        <v>293</v>
      </c>
      <c r="C1343" s="134" t="s">
        <v>783</v>
      </c>
      <c r="D1343" s="135" t="s">
        <v>87</v>
      </c>
      <c r="E1343" s="135" t="s">
        <v>14</v>
      </c>
      <c r="F1343" s="135" t="s">
        <v>294</v>
      </c>
      <c r="G1343" s="135" t="s">
        <v>10</v>
      </c>
      <c r="H1343" s="136">
        <f t="shared" ref="H1343:H1344" si="255">H1344</f>
        <v>26483640</v>
      </c>
      <c r="I1343" s="105">
        <f t="shared" si="252"/>
        <v>26483640</v>
      </c>
      <c r="J1343" s="16">
        <f t="shared" si="253"/>
        <v>0</v>
      </c>
      <c r="K1343" s="22">
        <v>26483.64</v>
      </c>
      <c r="O1343" s="22">
        <v>26483.64</v>
      </c>
      <c r="P1343" s="22">
        <v>17483.64</v>
      </c>
      <c r="Q1343" s="22">
        <v>17483.64</v>
      </c>
      <c r="R1343" s="22">
        <f t="shared" si="254"/>
        <v>26457156.359999999</v>
      </c>
      <c r="S1343" s="22" t="e">
        <f>#REF!-P1343</f>
        <v>#REF!</v>
      </c>
      <c r="T1343" s="22" t="e">
        <f>#REF!-Q1343</f>
        <v>#REF!</v>
      </c>
      <c r="U1343" s="18" t="str">
        <f t="shared" si="233"/>
        <v>04 0 00 00000000</v>
      </c>
    </row>
    <row r="1344" spans="1:21" s="17" customFormat="1" ht="26.4">
      <c r="A1344" s="15"/>
      <c r="B1344" s="133" t="s">
        <v>307</v>
      </c>
      <c r="C1344" s="134" t="s">
        <v>783</v>
      </c>
      <c r="D1344" s="135" t="s">
        <v>87</v>
      </c>
      <c r="E1344" s="135" t="s">
        <v>14</v>
      </c>
      <c r="F1344" s="135" t="s">
        <v>308</v>
      </c>
      <c r="G1344" s="135" t="s">
        <v>10</v>
      </c>
      <c r="H1344" s="136">
        <f t="shared" si="255"/>
        <v>26483640</v>
      </c>
      <c r="I1344" s="105">
        <f t="shared" si="252"/>
        <v>26483640</v>
      </c>
      <c r="J1344" s="16">
        <f t="shared" si="253"/>
        <v>0</v>
      </c>
      <c r="K1344" s="22">
        <v>26483.64</v>
      </c>
      <c r="O1344" s="22">
        <v>26483.64</v>
      </c>
      <c r="P1344" s="22">
        <v>17483.64</v>
      </c>
      <c r="Q1344" s="22">
        <v>17483.64</v>
      </c>
      <c r="R1344" s="22">
        <f t="shared" si="254"/>
        <v>26457156.359999999</v>
      </c>
      <c r="S1344" s="22" t="e">
        <f>#REF!-P1344</f>
        <v>#REF!</v>
      </c>
      <c r="T1344" s="22" t="e">
        <f>#REF!-Q1344</f>
        <v>#REF!</v>
      </c>
      <c r="U1344" s="18" t="str">
        <f t="shared" si="233"/>
        <v>04 3 00 00000000</v>
      </c>
    </row>
    <row r="1345" spans="1:21" s="17" customFormat="1" ht="26.4">
      <c r="A1345" s="15"/>
      <c r="B1345" s="149" t="s">
        <v>309</v>
      </c>
      <c r="C1345" s="140" t="s">
        <v>783</v>
      </c>
      <c r="D1345" s="141" t="s">
        <v>87</v>
      </c>
      <c r="E1345" s="141" t="s">
        <v>14</v>
      </c>
      <c r="F1345" s="135" t="s">
        <v>310</v>
      </c>
      <c r="G1345" s="141" t="s">
        <v>10</v>
      </c>
      <c r="H1345" s="142">
        <f>H1346+H1349+H1352</f>
        <v>26483640</v>
      </c>
      <c r="I1345" s="55">
        <f t="shared" si="252"/>
        <v>26483640</v>
      </c>
      <c r="J1345" s="16">
        <f t="shared" si="253"/>
        <v>0</v>
      </c>
      <c r="K1345" s="29">
        <v>26483.64</v>
      </c>
      <c r="O1345" s="29">
        <v>26483.64</v>
      </c>
      <c r="P1345" s="29">
        <v>17483.64</v>
      </c>
      <c r="Q1345" s="29">
        <v>17483.64</v>
      </c>
      <c r="R1345" s="29">
        <f t="shared" si="254"/>
        <v>26457156.359999999</v>
      </c>
      <c r="S1345" s="29" t="e">
        <f>#REF!-P1345</f>
        <v>#REF!</v>
      </c>
      <c r="T1345" s="29" t="e">
        <f>#REF!-Q1345</f>
        <v>#REF!</v>
      </c>
      <c r="U1345" s="18" t="str">
        <f t="shared" si="233"/>
        <v>04 3 04 00000000</v>
      </c>
    </row>
    <row r="1346" spans="1:21" s="17" customFormat="1" ht="26.4">
      <c r="A1346" s="15"/>
      <c r="B1346" s="133" t="s">
        <v>542</v>
      </c>
      <c r="C1346" s="134" t="s">
        <v>783</v>
      </c>
      <c r="D1346" s="135" t="s">
        <v>87</v>
      </c>
      <c r="E1346" s="135" t="s">
        <v>14</v>
      </c>
      <c r="F1346" s="135" t="s">
        <v>543</v>
      </c>
      <c r="G1346" s="135" t="s">
        <v>10</v>
      </c>
      <c r="H1346" s="136">
        <f>H1347</f>
        <v>9545050</v>
      </c>
      <c r="I1346" s="105">
        <f t="shared" si="252"/>
        <v>9545050</v>
      </c>
      <c r="J1346" s="16">
        <f t="shared" si="253"/>
        <v>0</v>
      </c>
      <c r="K1346" s="22">
        <v>9545.0499999999993</v>
      </c>
      <c r="O1346" s="22">
        <v>9545.0499999999993</v>
      </c>
      <c r="P1346" s="22">
        <v>9545.0499999999993</v>
      </c>
      <c r="Q1346" s="22">
        <v>9545.0499999999993</v>
      </c>
      <c r="R1346" s="22">
        <f t="shared" si="254"/>
        <v>9535504.9499999993</v>
      </c>
      <c r="S1346" s="22" t="e">
        <f>#REF!-P1346</f>
        <v>#REF!</v>
      </c>
      <c r="T1346" s="22" t="e">
        <f>#REF!-Q1346</f>
        <v>#REF!</v>
      </c>
      <c r="U1346" s="18" t="str">
        <f t="shared" si="233"/>
        <v>04 3 04 20300000</v>
      </c>
    </row>
    <row r="1347" spans="1:21" s="17" customFormat="1" ht="26.4">
      <c r="A1347" s="15"/>
      <c r="B1347" s="133" t="s">
        <v>29</v>
      </c>
      <c r="C1347" s="134" t="s">
        <v>783</v>
      </c>
      <c r="D1347" s="135" t="s">
        <v>87</v>
      </c>
      <c r="E1347" s="135" t="s">
        <v>14</v>
      </c>
      <c r="F1347" s="135" t="s">
        <v>543</v>
      </c>
      <c r="G1347" s="135" t="s">
        <v>30</v>
      </c>
      <c r="H1347" s="136">
        <f>H1348</f>
        <v>9545050</v>
      </c>
      <c r="I1347" s="105">
        <f t="shared" si="252"/>
        <v>9545050</v>
      </c>
      <c r="J1347" s="16">
        <f t="shared" si="253"/>
        <v>0</v>
      </c>
      <c r="K1347" s="22">
        <v>9545.0499999999993</v>
      </c>
      <c r="O1347" s="22">
        <v>9545.0499999999993</v>
      </c>
      <c r="P1347" s="22">
        <v>9545.0499999999993</v>
      </c>
      <c r="Q1347" s="22">
        <v>9545.0499999999993</v>
      </c>
      <c r="R1347" s="22">
        <f t="shared" si="254"/>
        <v>9535504.9499999993</v>
      </c>
      <c r="S1347" s="22" t="e">
        <f>#REF!-P1347</f>
        <v>#REF!</v>
      </c>
      <c r="T1347" s="22" t="e">
        <f>#REF!-Q1347</f>
        <v>#REF!</v>
      </c>
      <c r="U1347" s="18" t="str">
        <f t="shared" si="233"/>
        <v>04 3 04 20300240</v>
      </c>
    </row>
    <row r="1348" spans="1:21" s="17" customFormat="1" ht="15.6">
      <c r="A1348" s="15"/>
      <c r="B1348" s="133" t="s">
        <v>31</v>
      </c>
      <c r="C1348" s="134" t="s">
        <v>783</v>
      </c>
      <c r="D1348" s="135" t="s">
        <v>87</v>
      </c>
      <c r="E1348" s="135" t="s">
        <v>14</v>
      </c>
      <c r="F1348" s="135" t="s">
        <v>543</v>
      </c>
      <c r="G1348" s="135" t="s">
        <v>32</v>
      </c>
      <c r="H1348" s="136">
        <v>9545050</v>
      </c>
      <c r="I1348" s="105"/>
      <c r="J1348" s="16"/>
      <c r="K1348" s="22"/>
      <c r="O1348" s="22"/>
      <c r="P1348" s="22"/>
      <c r="Q1348" s="22"/>
      <c r="R1348" s="22"/>
      <c r="S1348" s="22"/>
      <c r="T1348" s="22"/>
      <c r="U1348" s="18"/>
    </row>
    <row r="1349" spans="1:21" s="17" customFormat="1" ht="26.4">
      <c r="A1349" s="15"/>
      <c r="B1349" s="137" t="s">
        <v>774</v>
      </c>
      <c r="C1349" s="134" t="s">
        <v>783</v>
      </c>
      <c r="D1349" s="141" t="s">
        <v>87</v>
      </c>
      <c r="E1349" s="141" t="s">
        <v>14</v>
      </c>
      <c r="F1349" s="141" t="s">
        <v>775</v>
      </c>
      <c r="G1349" s="141" t="s">
        <v>10</v>
      </c>
      <c r="H1349" s="136">
        <f>H1350</f>
        <v>941720</v>
      </c>
      <c r="I1349" s="105">
        <f>ROUND(K1349*1000,2)</f>
        <v>941720</v>
      </c>
      <c r="J1349" s="16">
        <f>H1349-I1349</f>
        <v>0</v>
      </c>
      <c r="K1349" s="22">
        <v>941.72</v>
      </c>
      <c r="O1349" s="22">
        <v>941.72</v>
      </c>
      <c r="P1349" s="22">
        <v>941.72</v>
      </c>
      <c r="Q1349" s="22">
        <v>941.72</v>
      </c>
      <c r="R1349" s="22">
        <f>H1349-O1349</f>
        <v>940778.28</v>
      </c>
      <c r="S1349" s="22" t="e">
        <f>#REF!-P1349</f>
        <v>#REF!</v>
      </c>
      <c r="T1349" s="22" t="e">
        <f>#REF!-Q1349</f>
        <v>#REF!</v>
      </c>
      <c r="U1349" s="18" t="str">
        <f t="shared" si="233"/>
        <v>04 3 04 21070000</v>
      </c>
    </row>
    <row r="1350" spans="1:21" s="17" customFormat="1" ht="26.4">
      <c r="A1350" s="15"/>
      <c r="B1350" s="133" t="s">
        <v>29</v>
      </c>
      <c r="C1350" s="134" t="s">
        <v>783</v>
      </c>
      <c r="D1350" s="141" t="s">
        <v>87</v>
      </c>
      <c r="E1350" s="141" t="s">
        <v>14</v>
      </c>
      <c r="F1350" s="141" t="s">
        <v>775</v>
      </c>
      <c r="G1350" s="141" t="s">
        <v>30</v>
      </c>
      <c r="H1350" s="136">
        <f>H1351</f>
        <v>941720</v>
      </c>
      <c r="I1350" s="105">
        <f>ROUND(K1350*1000,2)</f>
        <v>941720</v>
      </c>
      <c r="J1350" s="16">
        <f>H1350-I1350</f>
        <v>0</v>
      </c>
      <c r="K1350" s="22">
        <v>941.72</v>
      </c>
      <c r="O1350" s="22">
        <v>941.72</v>
      </c>
      <c r="P1350" s="22">
        <v>941.72</v>
      </c>
      <c r="Q1350" s="22">
        <v>941.72</v>
      </c>
      <c r="R1350" s="22">
        <f>H1350-O1350</f>
        <v>940778.28</v>
      </c>
      <c r="S1350" s="22" t="e">
        <f>#REF!-P1350</f>
        <v>#REF!</v>
      </c>
      <c r="T1350" s="22" t="e">
        <f>#REF!-Q1350</f>
        <v>#REF!</v>
      </c>
      <c r="U1350" s="18" t="str">
        <f t="shared" si="233"/>
        <v>04 3 04 21070240</v>
      </c>
    </row>
    <row r="1351" spans="1:21" s="17" customFormat="1" ht="15.6">
      <c r="A1351" s="15"/>
      <c r="B1351" s="133" t="s">
        <v>31</v>
      </c>
      <c r="C1351" s="134" t="s">
        <v>783</v>
      </c>
      <c r="D1351" s="141" t="s">
        <v>87</v>
      </c>
      <c r="E1351" s="141" t="s">
        <v>14</v>
      </c>
      <c r="F1351" s="141" t="s">
        <v>775</v>
      </c>
      <c r="G1351" s="141" t="s">
        <v>32</v>
      </c>
      <c r="H1351" s="136">
        <v>941720</v>
      </c>
      <c r="I1351" s="105"/>
      <c r="J1351" s="16"/>
      <c r="K1351" s="22"/>
      <c r="O1351" s="22"/>
      <c r="P1351" s="22"/>
      <c r="Q1351" s="22"/>
      <c r="R1351" s="22"/>
      <c r="S1351" s="22"/>
      <c r="T1351" s="22"/>
      <c r="U1351" s="18"/>
    </row>
    <row r="1352" spans="1:21" s="17" customFormat="1" ht="66">
      <c r="A1352" s="15" t="s">
        <v>81</v>
      </c>
      <c r="B1352" s="137" t="s">
        <v>776</v>
      </c>
      <c r="C1352" s="140" t="s">
        <v>783</v>
      </c>
      <c r="D1352" s="141" t="s">
        <v>87</v>
      </c>
      <c r="E1352" s="141" t="s">
        <v>14</v>
      </c>
      <c r="F1352" s="135" t="s">
        <v>777</v>
      </c>
      <c r="G1352" s="141" t="s">
        <v>10</v>
      </c>
      <c r="H1352" s="142">
        <f>H1353</f>
        <v>15996870</v>
      </c>
      <c r="I1352" s="55">
        <f>ROUND(K1352*1000,2)</f>
        <v>15996870</v>
      </c>
      <c r="J1352" s="16">
        <f>H1352-I1352</f>
        <v>0</v>
      </c>
      <c r="K1352" s="29">
        <v>15996.87</v>
      </c>
      <c r="O1352" s="29">
        <v>15996.87</v>
      </c>
      <c r="P1352" s="29">
        <v>6996.87</v>
      </c>
      <c r="Q1352" s="29">
        <v>6996.87</v>
      </c>
      <c r="R1352" s="29">
        <f>H1352-O1352</f>
        <v>15980873.130000001</v>
      </c>
      <c r="S1352" s="29" t="e">
        <f>#REF!-P1352</f>
        <v>#REF!</v>
      </c>
      <c r="T1352" s="29" t="e">
        <f>#REF!-Q1352</f>
        <v>#REF!</v>
      </c>
      <c r="U1352" s="18" t="str">
        <f t="shared" si="233"/>
        <v>04 3 04 21080000</v>
      </c>
    </row>
    <row r="1353" spans="1:21" s="17" customFormat="1" ht="26.4">
      <c r="A1353" s="15"/>
      <c r="B1353" s="133" t="s">
        <v>29</v>
      </c>
      <c r="C1353" s="134" t="s">
        <v>783</v>
      </c>
      <c r="D1353" s="135" t="s">
        <v>87</v>
      </c>
      <c r="E1353" s="135" t="s">
        <v>14</v>
      </c>
      <c r="F1353" s="135" t="s">
        <v>777</v>
      </c>
      <c r="G1353" s="135" t="s">
        <v>30</v>
      </c>
      <c r="H1353" s="136">
        <f>H1354</f>
        <v>15996870</v>
      </c>
      <c r="I1353" s="105">
        <f>ROUND(K1353*1000,2)</f>
        <v>15996870</v>
      </c>
      <c r="J1353" s="16">
        <f>H1353-I1353</f>
        <v>0</v>
      </c>
      <c r="K1353" s="22">
        <v>15996.87</v>
      </c>
      <c r="O1353" s="22">
        <v>15996.87</v>
      </c>
      <c r="P1353" s="22">
        <v>6996.87</v>
      </c>
      <c r="Q1353" s="22">
        <v>6996.87</v>
      </c>
      <c r="R1353" s="22">
        <f>H1353-O1353</f>
        <v>15980873.130000001</v>
      </c>
      <c r="S1353" s="22" t="e">
        <f>#REF!-P1353</f>
        <v>#REF!</v>
      </c>
      <c r="T1353" s="22" t="e">
        <f>#REF!-Q1353</f>
        <v>#REF!</v>
      </c>
      <c r="U1353" s="18" t="str">
        <f t="shared" si="233"/>
        <v>04 3 04 21080240</v>
      </c>
    </row>
    <row r="1354" spans="1:21" s="17" customFormat="1" ht="15.6">
      <c r="A1354" s="15"/>
      <c r="B1354" s="133" t="s">
        <v>31</v>
      </c>
      <c r="C1354" s="134" t="s">
        <v>783</v>
      </c>
      <c r="D1354" s="135" t="s">
        <v>87</v>
      </c>
      <c r="E1354" s="135" t="s">
        <v>14</v>
      </c>
      <c r="F1354" s="135" t="s">
        <v>777</v>
      </c>
      <c r="G1354" s="135" t="s">
        <v>32</v>
      </c>
      <c r="H1354" s="136">
        <v>15996870</v>
      </c>
      <c r="I1354" s="105"/>
      <c r="J1354" s="16"/>
      <c r="K1354" s="22"/>
      <c r="O1354" s="22"/>
      <c r="P1354" s="22"/>
      <c r="Q1354" s="22"/>
      <c r="R1354" s="22"/>
      <c r="S1354" s="22"/>
      <c r="T1354" s="22"/>
      <c r="U1354" s="18"/>
    </row>
    <row r="1355" spans="1:21" s="17" customFormat="1" ht="39.6">
      <c r="A1355" s="15"/>
      <c r="B1355" s="151" t="s">
        <v>88</v>
      </c>
      <c r="C1355" s="134" t="s">
        <v>783</v>
      </c>
      <c r="D1355" s="141" t="s">
        <v>87</v>
      </c>
      <c r="E1355" s="141" t="s">
        <v>14</v>
      </c>
      <c r="F1355" s="141" t="s">
        <v>89</v>
      </c>
      <c r="G1355" s="141" t="s">
        <v>10</v>
      </c>
      <c r="H1355" s="142">
        <f>H1356</f>
        <v>2000000</v>
      </c>
      <c r="I1355" s="55">
        <f>ROUND(K1355*1000,2)</f>
        <v>2000000</v>
      </c>
      <c r="J1355" s="16">
        <f>H1355-I1355</f>
        <v>0</v>
      </c>
      <c r="K1355" s="29">
        <v>2000</v>
      </c>
      <c r="O1355" s="29">
        <v>2000</v>
      </c>
      <c r="P1355" s="29">
        <v>0</v>
      </c>
      <c r="Q1355" s="29">
        <v>0</v>
      </c>
      <c r="R1355" s="29">
        <f>H1355-O1355</f>
        <v>1998000</v>
      </c>
      <c r="S1355" s="29" t="e">
        <f>#REF!-P1355</f>
        <v>#REF!</v>
      </c>
      <c r="T1355" s="29" t="e">
        <f>#REF!-Q1355</f>
        <v>#REF!</v>
      </c>
      <c r="U1355" s="18" t="str">
        <f t="shared" si="233"/>
        <v>98 0 00 00000000</v>
      </c>
    </row>
    <row r="1356" spans="1:21" s="17" customFormat="1" ht="15.6">
      <c r="A1356" s="15"/>
      <c r="B1356" s="151" t="s">
        <v>90</v>
      </c>
      <c r="C1356" s="134" t="s">
        <v>783</v>
      </c>
      <c r="D1356" s="141" t="s">
        <v>87</v>
      </c>
      <c r="E1356" s="141" t="s">
        <v>14</v>
      </c>
      <c r="F1356" s="141" t="s">
        <v>91</v>
      </c>
      <c r="G1356" s="141" t="s">
        <v>10</v>
      </c>
      <c r="H1356" s="142">
        <f>H1357</f>
        <v>2000000</v>
      </c>
      <c r="I1356" s="55">
        <f>ROUND(K1356*1000,2)</f>
        <v>2000000</v>
      </c>
      <c r="J1356" s="16">
        <f>H1356-I1356</f>
        <v>0</v>
      </c>
      <c r="K1356" s="29">
        <v>2000</v>
      </c>
      <c r="O1356" s="29">
        <v>2000</v>
      </c>
      <c r="P1356" s="29">
        <v>0</v>
      </c>
      <c r="Q1356" s="29">
        <v>0</v>
      </c>
      <c r="R1356" s="29">
        <f>H1356-O1356</f>
        <v>1998000</v>
      </c>
      <c r="S1356" s="29" t="e">
        <f>#REF!-P1356</f>
        <v>#REF!</v>
      </c>
      <c r="T1356" s="29" t="e">
        <f>#REF!-Q1356</f>
        <v>#REF!</v>
      </c>
      <c r="U1356" s="18" t="str">
        <f t="shared" si="233"/>
        <v>98 1 00 00000000</v>
      </c>
    </row>
    <row r="1357" spans="1:21" s="17" customFormat="1" ht="15.6">
      <c r="A1357" s="15"/>
      <c r="B1357" s="133" t="s">
        <v>778</v>
      </c>
      <c r="C1357" s="134" t="s">
        <v>783</v>
      </c>
      <c r="D1357" s="141" t="s">
        <v>87</v>
      </c>
      <c r="E1357" s="141" t="s">
        <v>14</v>
      </c>
      <c r="F1357" s="141" t="s">
        <v>779</v>
      </c>
      <c r="G1357" s="141" t="s">
        <v>10</v>
      </c>
      <c r="H1357" s="142">
        <f>H1358</f>
        <v>2000000</v>
      </c>
      <c r="I1357" s="55">
        <f>ROUND(K1357*1000,2)</f>
        <v>2000000</v>
      </c>
      <c r="J1357" s="16">
        <f>H1357-I1357</f>
        <v>0</v>
      </c>
      <c r="K1357" s="29">
        <v>2000</v>
      </c>
      <c r="O1357" s="29">
        <v>2000</v>
      </c>
      <c r="P1357" s="29">
        <v>0</v>
      </c>
      <c r="Q1357" s="29">
        <v>0</v>
      </c>
      <c r="R1357" s="29">
        <f>H1357-O1357</f>
        <v>1998000</v>
      </c>
      <c r="S1357" s="29" t="e">
        <f>#REF!-P1357</f>
        <v>#REF!</v>
      </c>
      <c r="T1357" s="29" t="e">
        <f>#REF!-Q1357</f>
        <v>#REF!</v>
      </c>
      <c r="U1357" s="18" t="str">
        <f t="shared" si="233"/>
        <v>98 1 00 21450000</v>
      </c>
    </row>
    <row r="1358" spans="1:21" s="17" customFormat="1" ht="26.4">
      <c r="A1358" s="15"/>
      <c r="B1358" s="133" t="s">
        <v>29</v>
      </c>
      <c r="C1358" s="134" t="s">
        <v>783</v>
      </c>
      <c r="D1358" s="141" t="s">
        <v>87</v>
      </c>
      <c r="E1358" s="141" t="s">
        <v>14</v>
      </c>
      <c r="F1358" s="141" t="s">
        <v>779</v>
      </c>
      <c r="G1358" s="141" t="s">
        <v>30</v>
      </c>
      <c r="H1358" s="136">
        <f>H1359</f>
        <v>2000000</v>
      </c>
      <c r="I1358" s="105">
        <f>ROUND(K1358*1000,2)</f>
        <v>2000000</v>
      </c>
      <c r="J1358" s="16">
        <f>H1358-I1358</f>
        <v>0</v>
      </c>
      <c r="K1358" s="29">
        <v>2000</v>
      </c>
      <c r="O1358" s="29">
        <v>2000</v>
      </c>
      <c r="P1358" s="29">
        <v>0</v>
      </c>
      <c r="Q1358" s="29">
        <v>0</v>
      </c>
      <c r="R1358" s="29">
        <f>H1358-O1358</f>
        <v>1998000</v>
      </c>
      <c r="S1358" s="29" t="e">
        <f>#REF!-P1358</f>
        <v>#REF!</v>
      </c>
      <c r="T1358" s="29" t="e">
        <f>#REF!-Q1358</f>
        <v>#REF!</v>
      </c>
      <c r="U1358" s="18" t="str">
        <f t="shared" si="233"/>
        <v>98 1 00 21450240</v>
      </c>
    </row>
    <row r="1359" spans="1:21" s="17" customFormat="1" ht="15.6">
      <c r="A1359" s="15"/>
      <c r="B1359" s="133" t="s">
        <v>31</v>
      </c>
      <c r="C1359" s="134" t="s">
        <v>783</v>
      </c>
      <c r="D1359" s="141" t="s">
        <v>87</v>
      </c>
      <c r="E1359" s="141" t="s">
        <v>14</v>
      </c>
      <c r="F1359" s="141" t="s">
        <v>779</v>
      </c>
      <c r="G1359" s="141" t="s">
        <v>32</v>
      </c>
      <c r="H1359" s="136">
        <v>2000000</v>
      </c>
      <c r="I1359" s="105"/>
      <c r="J1359" s="16"/>
      <c r="K1359" s="29"/>
      <c r="O1359" s="29"/>
      <c r="P1359" s="29"/>
      <c r="Q1359" s="29"/>
      <c r="R1359" s="29"/>
      <c r="S1359" s="29"/>
      <c r="T1359" s="29"/>
      <c r="U1359" s="18"/>
    </row>
    <row r="1360" spans="1:21" s="17" customFormat="1" ht="15.6">
      <c r="A1360" s="15"/>
      <c r="B1360" s="126" t="s">
        <v>237</v>
      </c>
      <c r="C1360" s="127" t="s">
        <v>783</v>
      </c>
      <c r="D1360" s="128" t="s">
        <v>238</v>
      </c>
      <c r="E1360" s="128" t="s">
        <v>8</v>
      </c>
      <c r="F1360" s="128" t="s">
        <v>9</v>
      </c>
      <c r="G1360" s="128" t="s">
        <v>10</v>
      </c>
      <c r="H1360" s="77">
        <f t="shared" ref="H1360:H1363" si="256">H1361</f>
        <v>1480000</v>
      </c>
      <c r="I1360" s="79">
        <f t="shared" ref="I1360:I1366" si="257">ROUND(K1360*1000,2)</f>
        <v>1480000</v>
      </c>
      <c r="J1360" s="16">
        <f t="shared" ref="J1360:J1366" si="258">H1360-I1360</f>
        <v>0</v>
      </c>
      <c r="K1360" s="19">
        <v>1480</v>
      </c>
      <c r="O1360" s="19">
        <v>1480</v>
      </c>
      <c r="P1360" s="19">
        <v>1480</v>
      </c>
      <c r="Q1360" s="19">
        <v>1480</v>
      </c>
      <c r="R1360" s="19">
        <f t="shared" ref="R1360:R1366" si="259">H1360-O1360</f>
        <v>1478520</v>
      </c>
      <c r="S1360" s="19" t="e">
        <f>#REF!-P1360</f>
        <v>#REF!</v>
      </c>
      <c r="T1360" s="19" t="e">
        <f>#REF!-Q1360</f>
        <v>#REF!</v>
      </c>
      <c r="U1360" s="18" t="str">
        <f t="shared" si="233"/>
        <v>00 0 00 00000000</v>
      </c>
    </row>
    <row r="1361" spans="1:21" s="17" customFormat="1" ht="15.6">
      <c r="A1361" s="15"/>
      <c r="B1361" s="129" t="s">
        <v>239</v>
      </c>
      <c r="C1361" s="130" t="s">
        <v>783</v>
      </c>
      <c r="D1361" s="131" t="s">
        <v>238</v>
      </c>
      <c r="E1361" s="131" t="s">
        <v>12</v>
      </c>
      <c r="F1361" s="131" t="s">
        <v>9</v>
      </c>
      <c r="G1361" s="131" t="s">
        <v>10</v>
      </c>
      <c r="H1361" s="132">
        <f t="shared" si="256"/>
        <v>1480000</v>
      </c>
      <c r="I1361" s="104">
        <f t="shared" si="257"/>
        <v>1480000</v>
      </c>
      <c r="J1361" s="16">
        <f t="shared" si="258"/>
        <v>0</v>
      </c>
      <c r="K1361" s="20">
        <v>1480</v>
      </c>
      <c r="O1361" s="20">
        <v>1480</v>
      </c>
      <c r="P1361" s="20">
        <v>1480</v>
      </c>
      <c r="Q1361" s="20">
        <v>1480</v>
      </c>
      <c r="R1361" s="20">
        <f t="shared" si="259"/>
        <v>1478520</v>
      </c>
      <c r="S1361" s="20" t="e">
        <f>#REF!-P1361</f>
        <v>#REF!</v>
      </c>
      <c r="T1361" s="20" t="e">
        <f>#REF!-Q1361</f>
        <v>#REF!</v>
      </c>
      <c r="U1361" s="18" t="str">
        <f t="shared" si="233"/>
        <v>00 0 00 00000000</v>
      </c>
    </row>
    <row r="1362" spans="1:21" s="17" customFormat="1" ht="15.6">
      <c r="A1362" s="15"/>
      <c r="B1362" s="133" t="s">
        <v>240</v>
      </c>
      <c r="C1362" s="134" t="s">
        <v>783</v>
      </c>
      <c r="D1362" s="135" t="s">
        <v>238</v>
      </c>
      <c r="E1362" s="135" t="s">
        <v>12</v>
      </c>
      <c r="F1362" s="135" t="s">
        <v>241</v>
      </c>
      <c r="G1362" s="135" t="s">
        <v>10</v>
      </c>
      <c r="H1362" s="136">
        <f t="shared" si="256"/>
        <v>1480000</v>
      </c>
      <c r="I1362" s="105">
        <f t="shared" si="257"/>
        <v>1480000</v>
      </c>
      <c r="J1362" s="16">
        <f t="shared" si="258"/>
        <v>0</v>
      </c>
      <c r="K1362" s="22">
        <v>1480</v>
      </c>
      <c r="O1362" s="22">
        <v>1480</v>
      </c>
      <c r="P1362" s="22">
        <v>1480</v>
      </c>
      <c r="Q1362" s="22">
        <v>1480</v>
      </c>
      <c r="R1362" s="22">
        <f t="shared" si="259"/>
        <v>1478520</v>
      </c>
      <c r="S1362" s="22" t="e">
        <f>#REF!-P1362</f>
        <v>#REF!</v>
      </c>
      <c r="T1362" s="22" t="e">
        <f>#REF!-Q1362</f>
        <v>#REF!</v>
      </c>
      <c r="U1362" s="18" t="str">
        <f t="shared" si="233"/>
        <v>07 0 00 00000000</v>
      </c>
    </row>
    <row r="1363" spans="1:21" s="17" customFormat="1" ht="52.8">
      <c r="A1363" s="15"/>
      <c r="B1363" s="137" t="s">
        <v>384</v>
      </c>
      <c r="C1363" s="134" t="s">
        <v>783</v>
      </c>
      <c r="D1363" s="135" t="s">
        <v>238</v>
      </c>
      <c r="E1363" s="135" t="s">
        <v>12</v>
      </c>
      <c r="F1363" s="135" t="s">
        <v>243</v>
      </c>
      <c r="G1363" s="135" t="s">
        <v>10</v>
      </c>
      <c r="H1363" s="136">
        <f t="shared" si="256"/>
        <v>1480000</v>
      </c>
      <c r="I1363" s="105">
        <f t="shared" si="257"/>
        <v>1480000</v>
      </c>
      <c r="J1363" s="16">
        <f t="shared" si="258"/>
        <v>0</v>
      </c>
      <c r="K1363" s="22">
        <v>1480</v>
      </c>
      <c r="O1363" s="22">
        <v>1480</v>
      </c>
      <c r="P1363" s="22">
        <v>1480</v>
      </c>
      <c r="Q1363" s="22">
        <v>1480</v>
      </c>
      <c r="R1363" s="22">
        <f t="shared" si="259"/>
        <v>1478520</v>
      </c>
      <c r="S1363" s="22" t="e">
        <f>#REF!-P1363</f>
        <v>#REF!</v>
      </c>
      <c r="T1363" s="22" t="e">
        <f>#REF!-Q1363</f>
        <v>#REF!</v>
      </c>
      <c r="U1363" s="18" t="str">
        <f t="shared" si="233"/>
        <v>07 1 00 00000000</v>
      </c>
    </row>
    <row r="1364" spans="1:21" s="17" customFormat="1" ht="79.2">
      <c r="A1364" s="15"/>
      <c r="B1364" s="151" t="s">
        <v>244</v>
      </c>
      <c r="C1364" s="140" t="s">
        <v>783</v>
      </c>
      <c r="D1364" s="141" t="s">
        <v>238</v>
      </c>
      <c r="E1364" s="141" t="s">
        <v>12</v>
      </c>
      <c r="F1364" s="141" t="s">
        <v>245</v>
      </c>
      <c r="G1364" s="141" t="s">
        <v>10</v>
      </c>
      <c r="H1364" s="142">
        <f>H1365+H1368</f>
        <v>1480000</v>
      </c>
      <c r="I1364" s="55">
        <f t="shared" si="257"/>
        <v>1480000</v>
      </c>
      <c r="J1364" s="16">
        <f t="shared" si="258"/>
        <v>0</v>
      </c>
      <c r="K1364" s="29">
        <v>1480</v>
      </c>
      <c r="O1364" s="29">
        <v>1480</v>
      </c>
      <c r="P1364" s="29">
        <v>1480</v>
      </c>
      <c r="Q1364" s="29">
        <v>1480</v>
      </c>
      <c r="R1364" s="29">
        <f t="shared" si="259"/>
        <v>1478520</v>
      </c>
      <c r="S1364" s="29" t="e">
        <f>#REF!-P1364</f>
        <v>#REF!</v>
      </c>
      <c r="T1364" s="29" t="e">
        <f>#REF!-Q1364</f>
        <v>#REF!</v>
      </c>
      <c r="U1364" s="18" t="str">
        <f t="shared" si="233"/>
        <v>07 1 01 00000000</v>
      </c>
    </row>
    <row r="1365" spans="1:21" s="17" customFormat="1" ht="26.4">
      <c r="A1365" s="15"/>
      <c r="B1365" s="133" t="s">
        <v>246</v>
      </c>
      <c r="C1365" s="134" t="s">
        <v>783</v>
      </c>
      <c r="D1365" s="135" t="s">
        <v>238</v>
      </c>
      <c r="E1365" s="135" t="s">
        <v>12</v>
      </c>
      <c r="F1365" s="135" t="s">
        <v>247</v>
      </c>
      <c r="G1365" s="135" t="s">
        <v>10</v>
      </c>
      <c r="H1365" s="136">
        <f>H1366</f>
        <v>919000</v>
      </c>
      <c r="I1365" s="105">
        <f t="shared" si="257"/>
        <v>919000</v>
      </c>
      <c r="J1365" s="16">
        <f t="shared" si="258"/>
        <v>0</v>
      </c>
      <c r="K1365" s="22">
        <v>919</v>
      </c>
      <c r="O1365" s="22">
        <v>919</v>
      </c>
      <c r="P1365" s="22">
        <v>919</v>
      </c>
      <c r="Q1365" s="22">
        <v>919</v>
      </c>
      <c r="R1365" s="22">
        <f t="shared" si="259"/>
        <v>918081</v>
      </c>
      <c r="S1365" s="22" t="e">
        <f>#REF!-P1365</f>
        <v>#REF!</v>
      </c>
      <c r="T1365" s="22" t="e">
        <f>#REF!-Q1365</f>
        <v>#REF!</v>
      </c>
      <c r="U1365" s="18" t="str">
        <f t="shared" si="233"/>
        <v>07 1 01 20060000</v>
      </c>
    </row>
    <row r="1366" spans="1:21" s="17" customFormat="1" ht="26.4">
      <c r="A1366" s="15"/>
      <c r="B1366" s="133" t="s">
        <v>29</v>
      </c>
      <c r="C1366" s="134" t="s">
        <v>783</v>
      </c>
      <c r="D1366" s="135" t="s">
        <v>238</v>
      </c>
      <c r="E1366" s="135" t="s">
        <v>12</v>
      </c>
      <c r="F1366" s="135" t="s">
        <v>247</v>
      </c>
      <c r="G1366" s="135" t="s">
        <v>30</v>
      </c>
      <c r="H1366" s="136">
        <f>H1367</f>
        <v>919000</v>
      </c>
      <c r="I1366" s="105">
        <f t="shared" si="257"/>
        <v>919000</v>
      </c>
      <c r="J1366" s="16">
        <f t="shared" si="258"/>
        <v>0</v>
      </c>
      <c r="K1366" s="22">
        <v>919</v>
      </c>
      <c r="O1366" s="22">
        <v>919</v>
      </c>
      <c r="P1366" s="22">
        <v>919</v>
      </c>
      <c r="Q1366" s="22">
        <v>919</v>
      </c>
      <c r="R1366" s="22">
        <f t="shared" si="259"/>
        <v>918081</v>
      </c>
      <c r="S1366" s="22" t="e">
        <f>#REF!-P1366</f>
        <v>#REF!</v>
      </c>
      <c r="T1366" s="22" t="e">
        <f>#REF!-Q1366</f>
        <v>#REF!</v>
      </c>
      <c r="U1366" s="18" t="str">
        <f t="shared" si="233"/>
        <v>07 1 01 20060240</v>
      </c>
    </row>
    <row r="1367" spans="1:21" s="17" customFormat="1" ht="15.6">
      <c r="A1367" s="15"/>
      <c r="B1367" s="133" t="s">
        <v>31</v>
      </c>
      <c r="C1367" s="134" t="s">
        <v>783</v>
      </c>
      <c r="D1367" s="135" t="s">
        <v>238</v>
      </c>
      <c r="E1367" s="135" t="s">
        <v>12</v>
      </c>
      <c r="F1367" s="135" t="s">
        <v>247</v>
      </c>
      <c r="G1367" s="135" t="s">
        <v>32</v>
      </c>
      <c r="H1367" s="136">
        <v>919000</v>
      </c>
      <c r="I1367" s="105"/>
      <c r="J1367" s="16"/>
      <c r="K1367" s="22"/>
      <c r="O1367" s="22"/>
      <c r="P1367" s="22"/>
      <c r="Q1367" s="22"/>
      <c r="R1367" s="22"/>
      <c r="S1367" s="22"/>
      <c r="T1367" s="22"/>
      <c r="U1367" s="18"/>
    </row>
    <row r="1368" spans="1:21" s="17" customFormat="1" ht="26.4">
      <c r="A1368" s="15"/>
      <c r="B1368" s="137" t="s">
        <v>780</v>
      </c>
      <c r="C1368" s="134" t="s">
        <v>783</v>
      </c>
      <c r="D1368" s="135" t="s">
        <v>238</v>
      </c>
      <c r="E1368" s="135" t="s">
        <v>12</v>
      </c>
      <c r="F1368" s="135" t="s">
        <v>781</v>
      </c>
      <c r="G1368" s="135" t="s">
        <v>10</v>
      </c>
      <c r="H1368" s="136">
        <f>H1369</f>
        <v>561000</v>
      </c>
      <c r="I1368" s="105">
        <f>ROUND(K1368*1000,2)</f>
        <v>561000</v>
      </c>
      <c r="J1368" s="16">
        <f>H1368-I1368</f>
        <v>0</v>
      </c>
      <c r="K1368" s="22">
        <v>561</v>
      </c>
      <c r="O1368" s="22">
        <v>561</v>
      </c>
      <c r="P1368" s="22">
        <v>561</v>
      </c>
      <c r="Q1368" s="22">
        <v>561</v>
      </c>
      <c r="R1368" s="22">
        <f>H1368-O1368</f>
        <v>560439</v>
      </c>
      <c r="S1368" s="22" t="e">
        <f>#REF!-P1368</f>
        <v>#REF!</v>
      </c>
      <c r="T1368" s="22" t="e">
        <f>#REF!-Q1368</f>
        <v>#REF!</v>
      </c>
      <c r="U1368" s="18" t="str">
        <f t="shared" si="233"/>
        <v>07 1 01 21130000</v>
      </c>
    </row>
    <row r="1369" spans="1:21" s="17" customFormat="1" ht="26.4">
      <c r="A1369" s="15"/>
      <c r="B1369" s="133" t="s">
        <v>29</v>
      </c>
      <c r="C1369" s="134" t="s">
        <v>783</v>
      </c>
      <c r="D1369" s="135" t="s">
        <v>238</v>
      </c>
      <c r="E1369" s="135" t="s">
        <v>12</v>
      </c>
      <c r="F1369" s="135" t="s">
        <v>781</v>
      </c>
      <c r="G1369" s="135" t="s">
        <v>30</v>
      </c>
      <c r="H1369" s="136">
        <f>H1370</f>
        <v>561000</v>
      </c>
      <c r="I1369" s="105">
        <f>ROUND(K1369*1000,2)</f>
        <v>561000</v>
      </c>
      <c r="J1369" s="16">
        <f>H1369-I1369</f>
        <v>0</v>
      </c>
      <c r="K1369" s="22">
        <v>561</v>
      </c>
      <c r="O1369" s="22">
        <v>561</v>
      </c>
      <c r="P1369" s="22">
        <v>561</v>
      </c>
      <c r="Q1369" s="22">
        <v>561</v>
      </c>
      <c r="R1369" s="22">
        <f>H1369-O1369</f>
        <v>560439</v>
      </c>
      <c r="S1369" s="22" t="e">
        <f>#REF!-P1369</f>
        <v>#REF!</v>
      </c>
      <c r="T1369" s="22" t="e">
        <f>#REF!-Q1369</f>
        <v>#REF!</v>
      </c>
      <c r="U1369" s="18" t="str">
        <f t="shared" si="233"/>
        <v>07 1 01 21130240</v>
      </c>
    </row>
    <row r="1370" spans="1:21" s="17" customFormat="1" ht="15.6">
      <c r="A1370" s="15"/>
      <c r="B1370" s="133" t="s">
        <v>31</v>
      </c>
      <c r="C1370" s="134" t="s">
        <v>783</v>
      </c>
      <c r="D1370" s="135" t="s">
        <v>238</v>
      </c>
      <c r="E1370" s="135" t="s">
        <v>12</v>
      </c>
      <c r="F1370" s="135" t="s">
        <v>781</v>
      </c>
      <c r="G1370" s="135" t="s">
        <v>32</v>
      </c>
      <c r="H1370" s="136">
        <v>561000</v>
      </c>
      <c r="I1370" s="105"/>
      <c r="J1370" s="16"/>
      <c r="K1370" s="22"/>
      <c r="O1370" s="22"/>
      <c r="P1370" s="22"/>
      <c r="Q1370" s="22"/>
      <c r="R1370" s="22"/>
      <c r="S1370" s="22"/>
      <c r="T1370" s="22"/>
      <c r="U1370" s="18"/>
    </row>
    <row r="1371" spans="1:21" s="17" customFormat="1" ht="15.6">
      <c r="A1371" s="15"/>
      <c r="B1371" s="139"/>
      <c r="C1371" s="134"/>
      <c r="D1371" s="135"/>
      <c r="E1371" s="135"/>
      <c r="F1371" s="135"/>
      <c r="G1371" s="135"/>
      <c r="H1371" s="136"/>
      <c r="I1371" s="105">
        <f t="shared" ref="I1371:I1378" si="260">ROUND(K1371*1000,2)</f>
        <v>0</v>
      </c>
      <c r="J1371" s="16">
        <f t="shared" ref="J1371:J1378" si="261">H1371-I1371</f>
        <v>0</v>
      </c>
      <c r="K1371" s="22"/>
      <c r="O1371" s="22"/>
      <c r="P1371" s="22"/>
      <c r="Q1371" s="22"/>
      <c r="R1371" s="22">
        <f t="shared" ref="R1371:R1378" si="262">H1371-O1371</f>
        <v>0</v>
      </c>
      <c r="S1371" s="22" t="e">
        <f>#REF!-P1371</f>
        <v>#REF!</v>
      </c>
      <c r="T1371" s="22" t="e">
        <f>#REF!-Q1371</f>
        <v>#REF!</v>
      </c>
      <c r="U1371" s="18" t="str">
        <f t="shared" ref="U1371:U1467" si="263">CONCATENATE(F1371,G1371)</f>
        <v/>
      </c>
    </row>
    <row r="1372" spans="1:21" s="17" customFormat="1" ht="26.4">
      <c r="A1372" s="15"/>
      <c r="B1372" s="123" t="s">
        <v>794</v>
      </c>
      <c r="C1372" s="124" t="s">
        <v>795</v>
      </c>
      <c r="D1372" s="125" t="s">
        <v>8</v>
      </c>
      <c r="E1372" s="125" t="s">
        <v>8</v>
      </c>
      <c r="F1372" s="167" t="s">
        <v>9</v>
      </c>
      <c r="G1372" s="125" t="s">
        <v>10</v>
      </c>
      <c r="H1372" s="78">
        <f>H1373+H1418+H1429+H1453</f>
        <v>197553650</v>
      </c>
      <c r="I1372" s="107">
        <f t="shared" si="260"/>
        <v>197553650</v>
      </c>
      <c r="J1372" s="16">
        <f t="shared" si="261"/>
        <v>0</v>
      </c>
      <c r="K1372" s="28">
        <v>197553.65</v>
      </c>
      <c r="O1372" s="28">
        <v>194853.65</v>
      </c>
      <c r="P1372" s="28">
        <v>199261.83000000002</v>
      </c>
      <c r="Q1372" s="28">
        <v>211041.97000000003</v>
      </c>
      <c r="R1372" s="28">
        <f t="shared" si="262"/>
        <v>197358796.34999999</v>
      </c>
      <c r="S1372" s="28" t="e">
        <f>#REF!-P1372</f>
        <v>#REF!</v>
      </c>
      <c r="T1372" s="28" t="e">
        <f>#REF!-Q1372</f>
        <v>#REF!</v>
      </c>
      <c r="U1372" s="18" t="str">
        <f t="shared" si="263"/>
        <v>00 0 00 00000000</v>
      </c>
    </row>
    <row r="1373" spans="1:21" s="17" customFormat="1" ht="15.6">
      <c r="A1373" s="15"/>
      <c r="B1373" s="126" t="s">
        <v>11</v>
      </c>
      <c r="C1373" s="127" t="s">
        <v>795</v>
      </c>
      <c r="D1373" s="128" t="s">
        <v>12</v>
      </c>
      <c r="E1373" s="128" t="s">
        <v>8</v>
      </c>
      <c r="F1373" s="128" t="s">
        <v>9</v>
      </c>
      <c r="G1373" s="128" t="s">
        <v>10</v>
      </c>
      <c r="H1373" s="77">
        <f>H1374+H1400</f>
        <v>46707150</v>
      </c>
      <c r="I1373" s="79">
        <f t="shared" si="260"/>
        <v>46707150</v>
      </c>
      <c r="J1373" s="16">
        <f t="shared" si="261"/>
        <v>0</v>
      </c>
      <c r="K1373" s="19">
        <v>46707.149999999994</v>
      </c>
      <c r="O1373" s="19">
        <v>44007.149999999994</v>
      </c>
      <c r="P1373" s="19">
        <v>43253.189999999995</v>
      </c>
      <c r="Q1373" s="19">
        <v>43253.189999999995</v>
      </c>
      <c r="R1373" s="19">
        <f t="shared" si="262"/>
        <v>46663142.850000001</v>
      </c>
      <c r="S1373" s="19" t="e">
        <f>#REF!-P1373</f>
        <v>#REF!</v>
      </c>
      <c r="T1373" s="19" t="e">
        <f>#REF!-Q1373</f>
        <v>#REF!</v>
      </c>
      <c r="U1373" s="18" t="str">
        <f t="shared" si="263"/>
        <v>00 0 00 00000000</v>
      </c>
    </row>
    <row r="1374" spans="1:21" s="17" customFormat="1" ht="39.6">
      <c r="A1374" s="15"/>
      <c r="B1374" s="129" t="s">
        <v>73</v>
      </c>
      <c r="C1374" s="130" t="s">
        <v>795</v>
      </c>
      <c r="D1374" s="131" t="s">
        <v>12</v>
      </c>
      <c r="E1374" s="131" t="s">
        <v>74</v>
      </c>
      <c r="F1374" s="131" t="s">
        <v>9</v>
      </c>
      <c r="G1374" s="131" t="s">
        <v>10</v>
      </c>
      <c r="H1374" s="132">
        <f t="shared" ref="H1374:H1375" si="264">H1375</f>
        <v>42676390</v>
      </c>
      <c r="I1374" s="104">
        <f t="shared" si="260"/>
        <v>42676390</v>
      </c>
      <c r="J1374" s="16">
        <f t="shared" si="261"/>
        <v>0</v>
      </c>
      <c r="K1374" s="20">
        <v>42676.389999999992</v>
      </c>
      <c r="O1374" s="20">
        <v>42676.389999999992</v>
      </c>
      <c r="P1374" s="20">
        <v>42676.389999999992</v>
      </c>
      <c r="Q1374" s="20">
        <v>42676.389999999992</v>
      </c>
      <c r="R1374" s="20">
        <f t="shared" si="262"/>
        <v>42633713.609999999</v>
      </c>
      <c r="S1374" s="20" t="e">
        <f>#REF!-P1374</f>
        <v>#REF!</v>
      </c>
      <c r="T1374" s="20" t="e">
        <f>#REF!-Q1374</f>
        <v>#REF!</v>
      </c>
      <c r="U1374" s="18" t="str">
        <f t="shared" si="263"/>
        <v>00 0 00 00000000</v>
      </c>
    </row>
    <row r="1375" spans="1:21" s="17" customFormat="1" ht="26.4">
      <c r="A1375" s="15"/>
      <c r="B1375" s="133" t="s">
        <v>796</v>
      </c>
      <c r="C1375" s="135" t="s">
        <v>795</v>
      </c>
      <c r="D1375" s="135" t="s">
        <v>12</v>
      </c>
      <c r="E1375" s="135" t="s">
        <v>74</v>
      </c>
      <c r="F1375" s="135" t="s">
        <v>797</v>
      </c>
      <c r="G1375" s="135" t="s">
        <v>10</v>
      </c>
      <c r="H1375" s="136">
        <f t="shared" si="264"/>
        <v>42676390</v>
      </c>
      <c r="I1375" s="105">
        <f t="shared" si="260"/>
        <v>42676390</v>
      </c>
      <c r="J1375" s="16">
        <f t="shared" si="261"/>
        <v>0</v>
      </c>
      <c r="K1375" s="22">
        <v>42676.389999999992</v>
      </c>
      <c r="O1375" s="22">
        <v>42676.389999999992</v>
      </c>
      <c r="P1375" s="22">
        <v>42676.389999999992</v>
      </c>
      <c r="Q1375" s="22">
        <v>42676.389999999992</v>
      </c>
      <c r="R1375" s="22">
        <f t="shared" si="262"/>
        <v>42633713.609999999</v>
      </c>
      <c r="S1375" s="22" t="e">
        <f>#REF!-P1375</f>
        <v>#REF!</v>
      </c>
      <c r="T1375" s="22" t="e">
        <f>#REF!-Q1375</f>
        <v>#REF!</v>
      </c>
      <c r="U1375" s="18" t="str">
        <f t="shared" si="263"/>
        <v>82 0 00 00000000</v>
      </c>
    </row>
    <row r="1376" spans="1:21" s="17" customFormat="1" ht="26.4">
      <c r="A1376" s="15"/>
      <c r="B1376" s="133" t="s">
        <v>798</v>
      </c>
      <c r="C1376" s="135" t="s">
        <v>795</v>
      </c>
      <c r="D1376" s="135" t="s">
        <v>12</v>
      </c>
      <c r="E1376" s="135" t="s">
        <v>74</v>
      </c>
      <c r="F1376" s="135" t="s">
        <v>799</v>
      </c>
      <c r="G1376" s="135" t="s">
        <v>10</v>
      </c>
      <c r="H1376" s="142">
        <f>H1397+H1390+H1386+H1377</f>
        <v>42676390</v>
      </c>
      <c r="I1376" s="55">
        <f t="shared" si="260"/>
        <v>42676390</v>
      </c>
      <c r="J1376" s="16">
        <f t="shared" si="261"/>
        <v>0</v>
      </c>
      <c r="K1376" s="29">
        <v>42676.389999999992</v>
      </c>
      <c r="O1376" s="29">
        <v>42676.389999999992</v>
      </c>
      <c r="P1376" s="29">
        <v>42676.389999999992</v>
      </c>
      <c r="Q1376" s="29">
        <v>42676.389999999992</v>
      </c>
      <c r="R1376" s="29">
        <f t="shared" si="262"/>
        <v>42633713.609999999</v>
      </c>
      <c r="S1376" s="29" t="e">
        <f>#REF!-P1376</f>
        <v>#REF!</v>
      </c>
      <c r="T1376" s="29" t="e">
        <f>#REF!-Q1376</f>
        <v>#REF!</v>
      </c>
      <c r="U1376" s="18" t="str">
        <f t="shared" si="263"/>
        <v>82 1 00 00000000</v>
      </c>
    </row>
    <row r="1377" spans="1:21" s="17" customFormat="1" ht="26.4">
      <c r="A1377" s="15"/>
      <c r="B1377" s="133" t="s">
        <v>19</v>
      </c>
      <c r="C1377" s="135" t="s">
        <v>795</v>
      </c>
      <c r="D1377" s="135" t="s">
        <v>12</v>
      </c>
      <c r="E1377" s="135" t="s">
        <v>74</v>
      </c>
      <c r="F1377" s="135" t="s">
        <v>800</v>
      </c>
      <c r="G1377" s="135" t="s">
        <v>10</v>
      </c>
      <c r="H1377" s="142">
        <f>H1378+H1381+H1383</f>
        <v>5112310</v>
      </c>
      <c r="I1377" s="55">
        <f t="shared" si="260"/>
        <v>5112310</v>
      </c>
      <c r="J1377" s="16">
        <f t="shared" si="261"/>
        <v>0</v>
      </c>
      <c r="K1377" s="29">
        <v>5112.3100000000004</v>
      </c>
      <c r="O1377" s="29">
        <v>5112.3100000000004</v>
      </c>
      <c r="P1377" s="29">
        <v>5112.3100000000004</v>
      </c>
      <c r="Q1377" s="29">
        <v>5112.3100000000004</v>
      </c>
      <c r="R1377" s="29">
        <f t="shared" si="262"/>
        <v>5107197.6900000004</v>
      </c>
      <c r="S1377" s="29" t="e">
        <f>#REF!-P1377</f>
        <v>#REF!</v>
      </c>
      <c r="T1377" s="29" t="e">
        <f>#REF!-Q1377</f>
        <v>#REF!</v>
      </c>
      <c r="U1377" s="18" t="str">
        <f t="shared" si="263"/>
        <v>82 1 00 10010000</v>
      </c>
    </row>
    <row r="1378" spans="1:21" s="54" customFormat="1" ht="26.4">
      <c r="A1378" s="53"/>
      <c r="B1378" s="139" t="s">
        <v>21</v>
      </c>
      <c r="C1378" s="141" t="s">
        <v>795</v>
      </c>
      <c r="D1378" s="141" t="s">
        <v>12</v>
      </c>
      <c r="E1378" s="141" t="s">
        <v>74</v>
      </c>
      <c r="F1378" s="135" t="s">
        <v>800</v>
      </c>
      <c r="G1378" s="141" t="s">
        <v>22</v>
      </c>
      <c r="H1378" s="136">
        <f>SUM(H1379:H1380)</f>
        <v>836550</v>
      </c>
      <c r="I1378" s="105">
        <f t="shared" si="260"/>
        <v>836550</v>
      </c>
      <c r="J1378" s="16">
        <f t="shared" si="261"/>
        <v>0</v>
      </c>
      <c r="K1378" s="29">
        <v>836.55</v>
      </c>
      <c r="O1378" s="29">
        <v>836.55</v>
      </c>
      <c r="P1378" s="29">
        <v>836.55</v>
      </c>
      <c r="Q1378" s="29">
        <v>836.55</v>
      </c>
      <c r="R1378" s="29">
        <f t="shared" si="262"/>
        <v>835713.45</v>
      </c>
      <c r="S1378" s="29" t="e">
        <f>#REF!-P1378</f>
        <v>#REF!</v>
      </c>
      <c r="T1378" s="29" t="e">
        <f>#REF!-Q1378</f>
        <v>#REF!</v>
      </c>
      <c r="U1378" s="18" t="str">
        <f t="shared" si="263"/>
        <v>82 1 00 10010120</v>
      </c>
    </row>
    <row r="1379" spans="1:21" s="26" customFormat="1" ht="26.4">
      <c r="A1379" s="23"/>
      <c r="B1379" s="137" t="s">
        <v>23</v>
      </c>
      <c r="C1379" s="141" t="s">
        <v>795</v>
      </c>
      <c r="D1379" s="141" t="s">
        <v>12</v>
      </c>
      <c r="E1379" s="141" t="s">
        <v>74</v>
      </c>
      <c r="F1379" s="135" t="s">
        <v>800</v>
      </c>
      <c r="G1379" s="135" t="s">
        <v>24</v>
      </c>
      <c r="H1379" s="136">
        <v>642510</v>
      </c>
      <c r="I1379" s="106"/>
      <c r="J1379" s="25"/>
      <c r="K1379" s="24"/>
      <c r="O1379" s="24"/>
      <c r="P1379" s="24"/>
      <c r="Q1379" s="24"/>
      <c r="R1379" s="24"/>
      <c r="S1379" s="24"/>
      <c r="T1379" s="24"/>
      <c r="U1379" s="27"/>
    </row>
    <row r="1380" spans="1:21" s="26" customFormat="1" ht="39.6">
      <c r="A1380" s="23"/>
      <c r="B1380" s="137" t="s">
        <v>27</v>
      </c>
      <c r="C1380" s="141" t="s">
        <v>795</v>
      </c>
      <c r="D1380" s="141" t="s">
        <v>12</v>
      </c>
      <c r="E1380" s="141" t="s">
        <v>74</v>
      </c>
      <c r="F1380" s="135" t="s">
        <v>800</v>
      </c>
      <c r="G1380" s="135" t="s">
        <v>28</v>
      </c>
      <c r="H1380" s="136">
        <v>194040</v>
      </c>
      <c r="I1380" s="106"/>
      <c r="J1380" s="25"/>
      <c r="K1380" s="24"/>
      <c r="O1380" s="24"/>
      <c r="P1380" s="24"/>
      <c r="Q1380" s="24"/>
      <c r="R1380" s="24"/>
      <c r="S1380" s="24"/>
      <c r="T1380" s="24"/>
      <c r="U1380" s="27"/>
    </row>
    <row r="1381" spans="1:21" s="17" customFormat="1" ht="26.4">
      <c r="A1381" s="15"/>
      <c r="B1381" s="133" t="s">
        <v>29</v>
      </c>
      <c r="C1381" s="141" t="s">
        <v>795</v>
      </c>
      <c r="D1381" s="141" t="s">
        <v>12</v>
      </c>
      <c r="E1381" s="141" t="s">
        <v>74</v>
      </c>
      <c r="F1381" s="135" t="s">
        <v>800</v>
      </c>
      <c r="G1381" s="135" t="s">
        <v>30</v>
      </c>
      <c r="H1381" s="136">
        <f>H1382</f>
        <v>3935760</v>
      </c>
      <c r="I1381" s="105">
        <f>ROUND(K1381*1000,2)</f>
        <v>3935760</v>
      </c>
      <c r="J1381" s="16">
        <f>H1381-I1381</f>
        <v>0</v>
      </c>
      <c r="K1381" s="29">
        <v>3935.76</v>
      </c>
      <c r="O1381" s="29">
        <v>3935.76</v>
      </c>
      <c r="P1381" s="29">
        <v>3935.76</v>
      </c>
      <c r="Q1381" s="29">
        <v>3935.76</v>
      </c>
      <c r="R1381" s="29">
        <f>H1381-O1381</f>
        <v>3931824.24</v>
      </c>
      <c r="S1381" s="29" t="e">
        <f>#REF!-P1381</f>
        <v>#REF!</v>
      </c>
      <c r="T1381" s="29" t="e">
        <f>#REF!-Q1381</f>
        <v>#REF!</v>
      </c>
      <c r="U1381" s="18" t="str">
        <f t="shared" si="263"/>
        <v>82 1 00 10010240</v>
      </c>
    </row>
    <row r="1382" spans="1:21" s="17" customFormat="1" ht="15.6">
      <c r="A1382" s="15"/>
      <c r="B1382" s="133" t="s">
        <v>31</v>
      </c>
      <c r="C1382" s="141" t="s">
        <v>795</v>
      </c>
      <c r="D1382" s="141" t="s">
        <v>12</v>
      </c>
      <c r="E1382" s="141" t="s">
        <v>74</v>
      </c>
      <c r="F1382" s="135" t="s">
        <v>800</v>
      </c>
      <c r="G1382" s="135" t="s">
        <v>32</v>
      </c>
      <c r="H1382" s="136">
        <v>3935760</v>
      </c>
      <c r="I1382" s="105"/>
      <c r="J1382" s="16"/>
      <c r="K1382" s="29"/>
      <c r="O1382" s="29"/>
      <c r="P1382" s="29"/>
      <c r="Q1382" s="29"/>
      <c r="R1382" s="29"/>
      <c r="S1382" s="29"/>
      <c r="T1382" s="29"/>
      <c r="U1382" s="18"/>
    </row>
    <row r="1383" spans="1:21" s="17" customFormat="1" ht="15.6">
      <c r="A1383" s="15"/>
      <c r="B1383" s="133" t="s">
        <v>33</v>
      </c>
      <c r="C1383" s="141" t="s">
        <v>795</v>
      </c>
      <c r="D1383" s="141" t="s">
        <v>12</v>
      </c>
      <c r="E1383" s="141" t="s">
        <v>74</v>
      </c>
      <c r="F1383" s="135" t="s">
        <v>800</v>
      </c>
      <c r="G1383" s="141" t="s">
        <v>34</v>
      </c>
      <c r="H1383" s="136">
        <f>SUM(H1384:H1385)</f>
        <v>340000</v>
      </c>
      <c r="I1383" s="105">
        <f>ROUND(K1383*1000,2)</f>
        <v>340000</v>
      </c>
      <c r="J1383" s="16">
        <f>H1383-I1383</f>
        <v>0</v>
      </c>
      <c r="K1383" s="29">
        <v>340</v>
      </c>
      <c r="O1383" s="29">
        <v>340</v>
      </c>
      <c r="P1383" s="29">
        <v>340</v>
      </c>
      <c r="Q1383" s="29">
        <v>340</v>
      </c>
      <c r="R1383" s="29">
        <f>H1383-O1383</f>
        <v>339660</v>
      </c>
      <c r="S1383" s="29" t="e">
        <f>#REF!-P1383</f>
        <v>#REF!</v>
      </c>
      <c r="T1383" s="29" t="e">
        <f>#REF!-Q1383</f>
        <v>#REF!</v>
      </c>
      <c r="U1383" s="18" t="str">
        <f t="shared" si="263"/>
        <v>82 1 00 10010850</v>
      </c>
    </row>
    <row r="1384" spans="1:21" s="26" customFormat="1" ht="15.6">
      <c r="A1384" s="23"/>
      <c r="B1384" s="137" t="s">
        <v>35</v>
      </c>
      <c r="C1384" s="141" t="s">
        <v>795</v>
      </c>
      <c r="D1384" s="141" t="s">
        <v>12</v>
      </c>
      <c r="E1384" s="141" t="s">
        <v>74</v>
      </c>
      <c r="F1384" s="135" t="s">
        <v>800</v>
      </c>
      <c r="G1384" s="135" t="s">
        <v>36</v>
      </c>
      <c r="H1384" s="136">
        <v>320000</v>
      </c>
      <c r="I1384" s="106"/>
      <c r="J1384" s="25"/>
      <c r="K1384" s="24"/>
      <c r="O1384" s="24"/>
      <c r="P1384" s="24"/>
      <c r="Q1384" s="24"/>
      <c r="R1384" s="24"/>
      <c r="S1384" s="24"/>
      <c r="T1384" s="24"/>
      <c r="U1384" s="27"/>
    </row>
    <row r="1385" spans="1:21" s="26" customFormat="1" ht="15.6">
      <c r="A1385" s="23"/>
      <c r="B1385" s="137" t="s">
        <v>37</v>
      </c>
      <c r="C1385" s="141" t="s">
        <v>795</v>
      </c>
      <c r="D1385" s="141" t="s">
        <v>12</v>
      </c>
      <c r="E1385" s="141" t="s">
        <v>74</v>
      </c>
      <c r="F1385" s="135" t="s">
        <v>800</v>
      </c>
      <c r="G1385" s="135" t="s">
        <v>38</v>
      </c>
      <c r="H1385" s="136">
        <v>20000</v>
      </c>
      <c r="I1385" s="106"/>
      <c r="J1385" s="25"/>
      <c r="K1385" s="24"/>
      <c r="O1385" s="24"/>
      <c r="P1385" s="24"/>
      <c r="Q1385" s="24"/>
      <c r="R1385" s="24"/>
      <c r="S1385" s="24"/>
      <c r="T1385" s="24"/>
      <c r="U1385" s="27"/>
    </row>
    <row r="1386" spans="1:21" s="51" customFormat="1" ht="26.4">
      <c r="A1386" s="50"/>
      <c r="B1386" s="139" t="s">
        <v>789</v>
      </c>
      <c r="C1386" s="141" t="s">
        <v>795</v>
      </c>
      <c r="D1386" s="141" t="s">
        <v>12</v>
      </c>
      <c r="E1386" s="141" t="s">
        <v>74</v>
      </c>
      <c r="F1386" s="141" t="s">
        <v>801</v>
      </c>
      <c r="G1386" s="141" t="s">
        <v>10</v>
      </c>
      <c r="H1386" s="142">
        <f>H1387</f>
        <v>35958200</v>
      </c>
      <c r="I1386" s="55">
        <f>ROUND(K1386*1000,2)</f>
        <v>35958200</v>
      </c>
      <c r="J1386" s="16">
        <f>H1386-I1386</f>
        <v>0</v>
      </c>
      <c r="K1386" s="29">
        <v>35958.199999999997</v>
      </c>
      <c r="O1386" s="29">
        <v>35958.199999999997</v>
      </c>
      <c r="P1386" s="29">
        <v>35958.199999999997</v>
      </c>
      <c r="Q1386" s="29">
        <v>35958.199999999997</v>
      </c>
      <c r="R1386" s="29">
        <f>H1386-O1386</f>
        <v>35922241.799999997</v>
      </c>
      <c r="S1386" s="29" t="e">
        <f>#REF!-P1386</f>
        <v>#REF!</v>
      </c>
      <c r="T1386" s="29" t="e">
        <f>#REF!-Q1386</f>
        <v>#REF!</v>
      </c>
      <c r="U1386" s="18" t="str">
        <f t="shared" si="263"/>
        <v>82 1 00 10020000</v>
      </c>
    </row>
    <row r="1387" spans="1:21" s="54" customFormat="1" ht="26.4">
      <c r="A1387" s="53"/>
      <c r="B1387" s="139" t="s">
        <v>21</v>
      </c>
      <c r="C1387" s="141" t="s">
        <v>795</v>
      </c>
      <c r="D1387" s="141" t="s">
        <v>12</v>
      </c>
      <c r="E1387" s="141" t="s">
        <v>74</v>
      </c>
      <c r="F1387" s="141" t="s">
        <v>801</v>
      </c>
      <c r="G1387" s="141" t="s">
        <v>22</v>
      </c>
      <c r="H1387" s="136">
        <f>SUM(H1388:H1389)</f>
        <v>35958200</v>
      </c>
      <c r="I1387" s="105">
        <f>ROUND(K1387*1000,2)</f>
        <v>35958200</v>
      </c>
      <c r="J1387" s="16">
        <f>H1387-I1387</f>
        <v>0</v>
      </c>
      <c r="K1387" s="29">
        <v>35958.199999999997</v>
      </c>
      <c r="O1387" s="29">
        <v>35958.199999999997</v>
      </c>
      <c r="P1387" s="29">
        <v>35958.199999999997</v>
      </c>
      <c r="Q1387" s="29">
        <v>35958.199999999997</v>
      </c>
      <c r="R1387" s="29">
        <f>H1387-O1387</f>
        <v>35922241.799999997</v>
      </c>
      <c r="S1387" s="29" t="e">
        <f>#REF!-P1387</f>
        <v>#REF!</v>
      </c>
      <c r="T1387" s="29" t="e">
        <f>#REF!-Q1387</f>
        <v>#REF!</v>
      </c>
      <c r="U1387" s="18" t="str">
        <f t="shared" si="263"/>
        <v>82 1 00 10020120</v>
      </c>
    </row>
    <row r="1388" spans="1:21" s="26" customFormat="1" ht="15.6">
      <c r="A1388" s="23"/>
      <c r="B1388" s="137" t="s">
        <v>41</v>
      </c>
      <c r="C1388" s="141" t="s">
        <v>795</v>
      </c>
      <c r="D1388" s="141" t="s">
        <v>12</v>
      </c>
      <c r="E1388" s="141" t="s">
        <v>74</v>
      </c>
      <c r="F1388" s="141" t="s">
        <v>801</v>
      </c>
      <c r="G1388" s="135" t="s">
        <v>42</v>
      </c>
      <c r="H1388" s="136">
        <v>27617670</v>
      </c>
      <c r="I1388" s="106"/>
      <c r="J1388" s="25"/>
      <c r="K1388" s="24"/>
      <c r="O1388" s="24"/>
      <c r="P1388" s="24"/>
      <c r="Q1388" s="24"/>
      <c r="R1388" s="24"/>
      <c r="S1388" s="24"/>
      <c r="T1388" s="24"/>
      <c r="U1388" s="27"/>
    </row>
    <row r="1389" spans="1:21" s="26" customFormat="1" ht="39.6">
      <c r="A1389" s="23"/>
      <c r="B1389" s="137" t="s">
        <v>27</v>
      </c>
      <c r="C1389" s="141" t="s">
        <v>795</v>
      </c>
      <c r="D1389" s="141" t="s">
        <v>12</v>
      </c>
      <c r="E1389" s="141" t="s">
        <v>74</v>
      </c>
      <c r="F1389" s="141" t="s">
        <v>801</v>
      </c>
      <c r="G1389" s="135" t="s">
        <v>28</v>
      </c>
      <c r="H1389" s="136">
        <v>8340530</v>
      </c>
      <c r="I1389" s="106"/>
      <c r="J1389" s="25"/>
      <c r="K1389" s="24"/>
      <c r="O1389" s="24"/>
      <c r="P1389" s="24"/>
      <c r="Q1389" s="24"/>
      <c r="R1389" s="24"/>
      <c r="S1389" s="24"/>
      <c r="T1389" s="24"/>
      <c r="U1389" s="27"/>
    </row>
    <row r="1390" spans="1:21" s="51" customFormat="1" ht="52.8">
      <c r="A1390" s="15" t="s">
        <v>81</v>
      </c>
      <c r="B1390" s="162" t="s">
        <v>488</v>
      </c>
      <c r="C1390" s="141" t="s">
        <v>795</v>
      </c>
      <c r="D1390" s="141" t="s">
        <v>12</v>
      </c>
      <c r="E1390" s="141" t="s">
        <v>74</v>
      </c>
      <c r="F1390" s="141" t="s">
        <v>802</v>
      </c>
      <c r="G1390" s="141" t="s">
        <v>10</v>
      </c>
      <c r="H1390" s="142">
        <f>H1391+H1395</f>
        <v>1534980</v>
      </c>
      <c r="I1390" s="55">
        <f>ROUND(K1390*1000,2)</f>
        <v>1534980</v>
      </c>
      <c r="J1390" s="16">
        <f>H1390-I1390</f>
        <v>0</v>
      </c>
      <c r="K1390" s="29">
        <v>1534.98</v>
      </c>
      <c r="O1390" s="29">
        <v>1534.98</v>
      </c>
      <c r="P1390" s="29">
        <v>1534.98</v>
      </c>
      <c r="Q1390" s="29">
        <v>1534.98</v>
      </c>
      <c r="R1390" s="29">
        <f>H1390-O1390</f>
        <v>1533445.02</v>
      </c>
      <c r="S1390" s="29" t="e">
        <f>#REF!-P1390</f>
        <v>#REF!</v>
      </c>
      <c r="T1390" s="29" t="e">
        <f>#REF!-Q1390</f>
        <v>#REF!</v>
      </c>
      <c r="U1390" s="18" t="str">
        <f t="shared" si="263"/>
        <v>82 1 00 76200000</v>
      </c>
    </row>
    <row r="1391" spans="1:21" s="54" customFormat="1" ht="26.4">
      <c r="A1391" s="53"/>
      <c r="B1391" s="139" t="s">
        <v>21</v>
      </c>
      <c r="C1391" s="141" t="s">
        <v>795</v>
      </c>
      <c r="D1391" s="141" t="s">
        <v>12</v>
      </c>
      <c r="E1391" s="141" t="s">
        <v>74</v>
      </c>
      <c r="F1391" s="141" t="s">
        <v>802</v>
      </c>
      <c r="G1391" s="141" t="s">
        <v>22</v>
      </c>
      <c r="H1391" s="136">
        <f>SUM(H1392:H1394)</f>
        <v>1338680</v>
      </c>
      <c r="I1391" s="105">
        <f>ROUND(K1391*1000,2)</f>
        <v>1338680</v>
      </c>
      <c r="J1391" s="16">
        <f>H1391-I1391</f>
        <v>0</v>
      </c>
      <c r="K1391" s="29">
        <v>1338.68</v>
      </c>
      <c r="O1391" s="29">
        <v>1338.68</v>
      </c>
      <c r="P1391" s="29">
        <v>1338.68</v>
      </c>
      <c r="Q1391" s="29">
        <v>1338.68</v>
      </c>
      <c r="R1391" s="29">
        <f>H1391-O1391</f>
        <v>1337341.32</v>
      </c>
      <c r="S1391" s="29" t="e">
        <f>#REF!-P1391</f>
        <v>#REF!</v>
      </c>
      <c r="T1391" s="29" t="e">
        <f>#REF!-Q1391</f>
        <v>#REF!</v>
      </c>
      <c r="U1391" s="18" t="str">
        <f t="shared" si="263"/>
        <v>82 1 00 76200120</v>
      </c>
    </row>
    <row r="1392" spans="1:21" s="26" customFormat="1" ht="15.6">
      <c r="A1392" s="23"/>
      <c r="B1392" s="137" t="s">
        <v>41</v>
      </c>
      <c r="C1392" s="141" t="s">
        <v>795</v>
      </c>
      <c r="D1392" s="141" t="s">
        <v>12</v>
      </c>
      <c r="E1392" s="141" t="s">
        <v>74</v>
      </c>
      <c r="F1392" s="141" t="s">
        <v>802</v>
      </c>
      <c r="G1392" s="135" t="s">
        <v>42</v>
      </c>
      <c r="H1392" s="136">
        <v>977110</v>
      </c>
      <c r="I1392" s="106"/>
      <c r="J1392" s="25"/>
      <c r="K1392" s="24"/>
      <c r="O1392" s="24"/>
      <c r="P1392" s="24"/>
      <c r="Q1392" s="24"/>
      <c r="R1392" s="24"/>
      <c r="S1392" s="24"/>
      <c r="T1392" s="24"/>
      <c r="U1392" s="27"/>
    </row>
    <row r="1393" spans="1:21" s="26" customFormat="1" ht="26.4">
      <c r="A1393" s="23"/>
      <c r="B1393" s="137" t="s">
        <v>23</v>
      </c>
      <c r="C1393" s="141" t="s">
        <v>795</v>
      </c>
      <c r="D1393" s="141" t="s">
        <v>12</v>
      </c>
      <c r="E1393" s="141" t="s">
        <v>74</v>
      </c>
      <c r="F1393" s="141" t="s">
        <v>802</v>
      </c>
      <c r="G1393" s="135" t="s">
        <v>24</v>
      </c>
      <c r="H1393" s="136">
        <v>51060</v>
      </c>
      <c r="I1393" s="106"/>
      <c r="J1393" s="25"/>
      <c r="K1393" s="24"/>
      <c r="O1393" s="24"/>
      <c r="P1393" s="24"/>
      <c r="Q1393" s="24"/>
      <c r="R1393" s="24"/>
      <c r="S1393" s="24"/>
      <c r="T1393" s="24"/>
      <c r="U1393" s="27"/>
    </row>
    <row r="1394" spans="1:21" s="26" customFormat="1" ht="39.6">
      <c r="A1394" s="23"/>
      <c r="B1394" s="137" t="s">
        <v>27</v>
      </c>
      <c r="C1394" s="141" t="s">
        <v>795</v>
      </c>
      <c r="D1394" s="141" t="s">
        <v>12</v>
      </c>
      <c r="E1394" s="141" t="s">
        <v>74</v>
      </c>
      <c r="F1394" s="141" t="s">
        <v>802</v>
      </c>
      <c r="G1394" s="135" t="s">
        <v>28</v>
      </c>
      <c r="H1394" s="136">
        <v>310510</v>
      </c>
      <c r="I1394" s="106"/>
      <c r="J1394" s="25"/>
      <c r="K1394" s="24"/>
      <c r="O1394" s="24"/>
      <c r="P1394" s="24"/>
      <c r="Q1394" s="24"/>
      <c r="R1394" s="24"/>
      <c r="S1394" s="24"/>
      <c r="T1394" s="24"/>
      <c r="U1394" s="27"/>
    </row>
    <row r="1395" spans="1:21" s="54" customFormat="1" ht="26.4">
      <c r="A1395" s="53"/>
      <c r="B1395" s="133" t="s">
        <v>29</v>
      </c>
      <c r="C1395" s="141" t="s">
        <v>795</v>
      </c>
      <c r="D1395" s="141" t="s">
        <v>12</v>
      </c>
      <c r="E1395" s="141" t="s">
        <v>74</v>
      </c>
      <c r="F1395" s="141" t="s">
        <v>802</v>
      </c>
      <c r="G1395" s="141" t="s">
        <v>30</v>
      </c>
      <c r="H1395" s="136">
        <f>H1396</f>
        <v>196300</v>
      </c>
      <c r="I1395" s="105">
        <f>ROUND(K1395*1000,2)</f>
        <v>196300</v>
      </c>
      <c r="J1395" s="16">
        <f>H1395-I1395</f>
        <v>0</v>
      </c>
      <c r="K1395" s="29">
        <v>196.3</v>
      </c>
      <c r="O1395" s="29">
        <v>196.3</v>
      </c>
      <c r="P1395" s="29">
        <v>196.3</v>
      </c>
      <c r="Q1395" s="29">
        <v>196.3</v>
      </c>
      <c r="R1395" s="29">
        <f>H1395-O1395</f>
        <v>196103.7</v>
      </c>
      <c r="S1395" s="29" t="e">
        <f>#REF!-P1395</f>
        <v>#REF!</v>
      </c>
      <c r="T1395" s="29" t="e">
        <f>#REF!-Q1395</f>
        <v>#REF!</v>
      </c>
      <c r="U1395" s="18" t="str">
        <f t="shared" si="263"/>
        <v>82 1 00 76200240</v>
      </c>
    </row>
    <row r="1396" spans="1:21" s="54" customFormat="1" ht="15.6">
      <c r="A1396" s="53"/>
      <c r="B1396" s="133" t="s">
        <v>31</v>
      </c>
      <c r="C1396" s="141" t="s">
        <v>795</v>
      </c>
      <c r="D1396" s="141" t="s">
        <v>12</v>
      </c>
      <c r="E1396" s="141" t="s">
        <v>74</v>
      </c>
      <c r="F1396" s="141" t="s">
        <v>802</v>
      </c>
      <c r="G1396" s="141" t="s">
        <v>32</v>
      </c>
      <c r="H1396" s="136">
        <v>196300</v>
      </c>
      <c r="I1396" s="105"/>
      <c r="J1396" s="16"/>
      <c r="K1396" s="29"/>
      <c r="O1396" s="29"/>
      <c r="P1396" s="29"/>
      <c r="Q1396" s="29"/>
      <c r="R1396" s="29"/>
      <c r="S1396" s="29"/>
      <c r="T1396" s="29"/>
      <c r="U1396" s="18"/>
    </row>
    <row r="1397" spans="1:21" s="51" customFormat="1" ht="52.8">
      <c r="A1397" s="15" t="s">
        <v>81</v>
      </c>
      <c r="B1397" s="139" t="s">
        <v>754</v>
      </c>
      <c r="C1397" s="141" t="s">
        <v>795</v>
      </c>
      <c r="D1397" s="141" t="s">
        <v>12</v>
      </c>
      <c r="E1397" s="141" t="s">
        <v>74</v>
      </c>
      <c r="F1397" s="141" t="s">
        <v>803</v>
      </c>
      <c r="G1397" s="141" t="s">
        <v>10</v>
      </c>
      <c r="H1397" s="142">
        <f>H1398</f>
        <v>70900</v>
      </c>
      <c r="I1397" s="55">
        <f>ROUND(K1397*1000,2)</f>
        <v>70900</v>
      </c>
      <c r="J1397" s="16">
        <f>H1397-I1397</f>
        <v>0</v>
      </c>
      <c r="K1397" s="29">
        <v>70.900000000000006</v>
      </c>
      <c r="O1397" s="29">
        <v>70.900000000000006</v>
      </c>
      <c r="P1397" s="29">
        <v>70.900000000000006</v>
      </c>
      <c r="Q1397" s="29">
        <v>70.900000000000006</v>
      </c>
      <c r="R1397" s="29">
        <f>H1397-O1397</f>
        <v>70829.100000000006</v>
      </c>
      <c r="S1397" s="29" t="e">
        <f>#REF!-P1397</f>
        <v>#REF!</v>
      </c>
      <c r="T1397" s="29" t="e">
        <f>#REF!-Q1397</f>
        <v>#REF!</v>
      </c>
      <c r="U1397" s="18" t="str">
        <f t="shared" si="263"/>
        <v>82 1 00 76360000</v>
      </c>
    </row>
    <row r="1398" spans="1:21" s="54" customFormat="1" ht="26.4">
      <c r="A1398" s="53"/>
      <c r="B1398" s="133" t="s">
        <v>29</v>
      </c>
      <c r="C1398" s="141" t="s">
        <v>795</v>
      </c>
      <c r="D1398" s="141" t="s">
        <v>12</v>
      </c>
      <c r="E1398" s="141" t="s">
        <v>74</v>
      </c>
      <c r="F1398" s="141" t="s">
        <v>803</v>
      </c>
      <c r="G1398" s="141" t="s">
        <v>30</v>
      </c>
      <c r="H1398" s="136">
        <f>H1399</f>
        <v>70900</v>
      </c>
      <c r="I1398" s="105">
        <f>ROUND(K1398*1000,2)</f>
        <v>70900</v>
      </c>
      <c r="J1398" s="16">
        <f>H1398-I1398</f>
        <v>0</v>
      </c>
      <c r="K1398" s="29">
        <v>70.900000000000006</v>
      </c>
      <c r="O1398" s="29">
        <v>70.900000000000006</v>
      </c>
      <c r="P1398" s="29">
        <v>70.900000000000006</v>
      </c>
      <c r="Q1398" s="29">
        <v>70.900000000000006</v>
      </c>
      <c r="R1398" s="29">
        <f>H1398-O1398</f>
        <v>70829.100000000006</v>
      </c>
      <c r="S1398" s="29" t="e">
        <f>#REF!-P1398</f>
        <v>#REF!</v>
      </c>
      <c r="T1398" s="29" t="e">
        <f>#REF!-Q1398</f>
        <v>#REF!</v>
      </c>
      <c r="U1398" s="18" t="str">
        <f t="shared" si="263"/>
        <v>82 1 00 76360240</v>
      </c>
    </row>
    <row r="1399" spans="1:21" s="54" customFormat="1" ht="15.6">
      <c r="A1399" s="53"/>
      <c r="B1399" s="133" t="s">
        <v>31</v>
      </c>
      <c r="C1399" s="141" t="s">
        <v>795</v>
      </c>
      <c r="D1399" s="141" t="s">
        <v>12</v>
      </c>
      <c r="E1399" s="141" t="s">
        <v>74</v>
      </c>
      <c r="F1399" s="141" t="s">
        <v>803</v>
      </c>
      <c r="G1399" s="141" t="s">
        <v>32</v>
      </c>
      <c r="H1399" s="136">
        <v>70900</v>
      </c>
      <c r="I1399" s="105"/>
      <c r="J1399" s="16"/>
      <c r="K1399" s="29"/>
      <c r="O1399" s="29"/>
      <c r="P1399" s="29"/>
      <c r="Q1399" s="29"/>
      <c r="R1399" s="29"/>
      <c r="S1399" s="29"/>
      <c r="T1399" s="29"/>
      <c r="U1399" s="18"/>
    </row>
    <row r="1400" spans="1:21" s="17" customFormat="1" ht="15.6">
      <c r="A1400" s="15"/>
      <c r="B1400" s="168" t="s">
        <v>51</v>
      </c>
      <c r="C1400" s="130" t="s">
        <v>795</v>
      </c>
      <c r="D1400" s="131" t="s">
        <v>12</v>
      </c>
      <c r="E1400" s="131" t="s">
        <v>52</v>
      </c>
      <c r="F1400" s="131" t="s">
        <v>9</v>
      </c>
      <c r="G1400" s="131" t="s">
        <v>10</v>
      </c>
      <c r="H1400" s="132">
        <f>H1401+H1410</f>
        <v>4030760</v>
      </c>
      <c r="I1400" s="104">
        <f t="shared" ref="I1400:I1405" si="265">ROUND(K1400*1000,2)</f>
        <v>4030760</v>
      </c>
      <c r="J1400" s="16">
        <f t="shared" ref="J1400:J1405" si="266">H1400-I1400</f>
        <v>0</v>
      </c>
      <c r="K1400" s="20">
        <v>4030.76</v>
      </c>
      <c r="O1400" s="20">
        <v>1330.76</v>
      </c>
      <c r="P1400" s="20">
        <v>576.79999999999995</v>
      </c>
      <c r="Q1400" s="20">
        <v>576.79999999999995</v>
      </c>
      <c r="R1400" s="20">
        <f t="shared" ref="R1400:R1405" si="267">H1400-O1400</f>
        <v>4029429.24</v>
      </c>
      <c r="S1400" s="20" t="e">
        <f>#REF!-P1400</f>
        <v>#REF!</v>
      </c>
      <c r="T1400" s="20" t="e">
        <f>#REF!-Q1400</f>
        <v>#REF!</v>
      </c>
      <c r="U1400" s="18" t="str">
        <f t="shared" si="263"/>
        <v>00 0 00 00000000</v>
      </c>
    </row>
    <row r="1401" spans="1:21" s="17" customFormat="1" ht="39.6">
      <c r="A1401" s="15"/>
      <c r="B1401" s="143" t="s">
        <v>257</v>
      </c>
      <c r="C1401" s="135" t="s">
        <v>795</v>
      </c>
      <c r="D1401" s="135" t="s">
        <v>12</v>
      </c>
      <c r="E1401" s="135" t="s">
        <v>52</v>
      </c>
      <c r="F1401" s="135" t="s">
        <v>258</v>
      </c>
      <c r="G1401" s="135" t="s">
        <v>10</v>
      </c>
      <c r="H1401" s="136">
        <f>H1402</f>
        <v>576800</v>
      </c>
      <c r="I1401" s="105">
        <f t="shared" si="265"/>
        <v>576800</v>
      </c>
      <c r="J1401" s="16">
        <f t="shared" si="266"/>
        <v>0</v>
      </c>
      <c r="K1401" s="22">
        <v>576.79999999999995</v>
      </c>
      <c r="O1401" s="22">
        <v>576.79999999999995</v>
      </c>
      <c r="P1401" s="22">
        <v>576.79999999999995</v>
      </c>
      <c r="Q1401" s="22">
        <v>576.79999999999995</v>
      </c>
      <c r="R1401" s="22">
        <f t="shared" si="267"/>
        <v>576223.19999999995</v>
      </c>
      <c r="S1401" s="22" t="e">
        <f>#REF!-P1401</f>
        <v>#REF!</v>
      </c>
      <c r="T1401" s="22" t="e">
        <f>#REF!-Q1401</f>
        <v>#REF!</v>
      </c>
      <c r="U1401" s="18" t="str">
        <f t="shared" si="263"/>
        <v>11 0 00 00000000</v>
      </c>
    </row>
    <row r="1402" spans="1:21" s="17" customFormat="1" ht="52.8">
      <c r="A1402" s="15"/>
      <c r="B1402" s="143" t="s">
        <v>259</v>
      </c>
      <c r="C1402" s="135" t="s">
        <v>795</v>
      </c>
      <c r="D1402" s="135" t="s">
        <v>12</v>
      </c>
      <c r="E1402" s="135" t="s">
        <v>52</v>
      </c>
      <c r="F1402" s="135" t="s">
        <v>260</v>
      </c>
      <c r="G1402" s="135" t="s">
        <v>10</v>
      </c>
      <c r="H1402" s="136">
        <f>H1403</f>
        <v>576800</v>
      </c>
      <c r="I1402" s="105">
        <f t="shared" si="265"/>
        <v>576800</v>
      </c>
      <c r="J1402" s="16">
        <f t="shared" si="266"/>
        <v>0</v>
      </c>
      <c r="K1402" s="22">
        <v>576.79999999999995</v>
      </c>
      <c r="O1402" s="22">
        <v>576.79999999999995</v>
      </c>
      <c r="P1402" s="22">
        <v>576.79999999999995</v>
      </c>
      <c r="Q1402" s="22">
        <v>576.79999999999995</v>
      </c>
      <c r="R1402" s="22">
        <f t="shared" si="267"/>
        <v>576223.19999999995</v>
      </c>
      <c r="S1402" s="22" t="e">
        <f>#REF!-P1402</f>
        <v>#REF!</v>
      </c>
      <c r="T1402" s="22" t="e">
        <f>#REF!-Q1402</f>
        <v>#REF!</v>
      </c>
      <c r="U1402" s="18" t="str">
        <f t="shared" si="263"/>
        <v>11 Б 00 00000000</v>
      </c>
    </row>
    <row r="1403" spans="1:21" s="17" customFormat="1" ht="39.6">
      <c r="A1403" s="15"/>
      <c r="B1403" s="166" t="s">
        <v>261</v>
      </c>
      <c r="C1403" s="135" t="s">
        <v>795</v>
      </c>
      <c r="D1403" s="135" t="s">
        <v>12</v>
      </c>
      <c r="E1403" s="135" t="s">
        <v>52</v>
      </c>
      <c r="F1403" s="135" t="s">
        <v>262</v>
      </c>
      <c r="G1403" s="135" t="s">
        <v>10</v>
      </c>
      <c r="H1403" s="136">
        <f>H1404+H1407</f>
        <v>576800</v>
      </c>
      <c r="I1403" s="105">
        <f t="shared" si="265"/>
        <v>576800</v>
      </c>
      <c r="J1403" s="16">
        <f t="shared" si="266"/>
        <v>0</v>
      </c>
      <c r="K1403" s="22">
        <v>576.79999999999995</v>
      </c>
      <c r="O1403" s="22">
        <v>576.79999999999995</v>
      </c>
      <c r="P1403" s="22">
        <v>576.79999999999995</v>
      </c>
      <c r="Q1403" s="22">
        <v>576.79999999999995</v>
      </c>
      <c r="R1403" s="22">
        <f t="shared" si="267"/>
        <v>576223.19999999995</v>
      </c>
      <c r="S1403" s="22" t="e">
        <f>#REF!-P1403</f>
        <v>#REF!</v>
      </c>
      <c r="T1403" s="22" t="e">
        <f>#REF!-Q1403</f>
        <v>#REF!</v>
      </c>
      <c r="U1403" s="18" t="str">
        <f t="shared" si="263"/>
        <v>11 Б 01 00000000</v>
      </c>
    </row>
    <row r="1404" spans="1:21" s="17" customFormat="1" ht="26.4">
      <c r="A1404" s="15"/>
      <c r="B1404" s="158" t="s">
        <v>756</v>
      </c>
      <c r="C1404" s="135" t="s">
        <v>795</v>
      </c>
      <c r="D1404" s="135" t="s">
        <v>12</v>
      </c>
      <c r="E1404" s="135" t="s">
        <v>52</v>
      </c>
      <c r="F1404" s="135" t="s">
        <v>757</v>
      </c>
      <c r="G1404" s="135" t="s">
        <v>10</v>
      </c>
      <c r="H1404" s="136">
        <f>H1405</f>
        <v>476640</v>
      </c>
      <c r="I1404" s="105">
        <f t="shared" si="265"/>
        <v>476640</v>
      </c>
      <c r="J1404" s="16">
        <f t="shared" si="266"/>
        <v>0</v>
      </c>
      <c r="K1404" s="22">
        <v>476.64</v>
      </c>
      <c r="O1404" s="22">
        <v>476.64</v>
      </c>
      <c r="P1404" s="22">
        <v>476.64</v>
      </c>
      <c r="Q1404" s="22">
        <v>476.64</v>
      </c>
      <c r="R1404" s="22">
        <f t="shared" si="267"/>
        <v>476163.36</v>
      </c>
      <c r="S1404" s="22" t="e">
        <f>#REF!-P1404</f>
        <v>#REF!</v>
      </c>
      <c r="T1404" s="22" t="e">
        <f>#REF!-Q1404</f>
        <v>#REF!</v>
      </c>
      <c r="U1404" s="18" t="str">
        <f t="shared" si="263"/>
        <v>11 Б 01 20840000</v>
      </c>
    </row>
    <row r="1405" spans="1:21" s="17" customFormat="1" ht="26.4">
      <c r="A1405" s="15"/>
      <c r="B1405" s="133" t="s">
        <v>29</v>
      </c>
      <c r="C1405" s="135" t="s">
        <v>795</v>
      </c>
      <c r="D1405" s="135" t="s">
        <v>12</v>
      </c>
      <c r="E1405" s="135" t="s">
        <v>52</v>
      </c>
      <c r="F1405" s="135" t="s">
        <v>757</v>
      </c>
      <c r="G1405" s="135" t="s">
        <v>30</v>
      </c>
      <c r="H1405" s="136">
        <f>H1406</f>
        <v>476640</v>
      </c>
      <c r="I1405" s="105">
        <f t="shared" si="265"/>
        <v>476640</v>
      </c>
      <c r="J1405" s="16">
        <f t="shared" si="266"/>
        <v>0</v>
      </c>
      <c r="K1405" s="29">
        <v>476.64</v>
      </c>
      <c r="O1405" s="29">
        <v>476.64</v>
      </c>
      <c r="P1405" s="29">
        <v>476.64</v>
      </c>
      <c r="Q1405" s="29">
        <v>476.64</v>
      </c>
      <c r="R1405" s="29">
        <f t="shared" si="267"/>
        <v>476163.36</v>
      </c>
      <c r="S1405" s="29" t="e">
        <f>#REF!-P1405</f>
        <v>#REF!</v>
      </c>
      <c r="T1405" s="29" t="e">
        <f>#REF!-Q1405</f>
        <v>#REF!</v>
      </c>
      <c r="U1405" s="18" t="str">
        <f t="shared" si="263"/>
        <v>11 Б 01 20840240</v>
      </c>
    </row>
    <row r="1406" spans="1:21" s="17" customFormat="1" ht="15.6">
      <c r="A1406" s="15"/>
      <c r="B1406" s="133" t="s">
        <v>31</v>
      </c>
      <c r="C1406" s="135" t="s">
        <v>795</v>
      </c>
      <c r="D1406" s="135" t="s">
        <v>12</v>
      </c>
      <c r="E1406" s="135" t="s">
        <v>52</v>
      </c>
      <c r="F1406" s="135" t="s">
        <v>757</v>
      </c>
      <c r="G1406" s="135" t="s">
        <v>32</v>
      </c>
      <c r="H1406" s="136">
        <v>476640</v>
      </c>
      <c r="I1406" s="105"/>
      <c r="J1406" s="16"/>
      <c r="K1406" s="29"/>
      <c r="O1406" s="29"/>
      <c r="P1406" s="29"/>
      <c r="Q1406" s="29"/>
      <c r="R1406" s="29"/>
      <c r="S1406" s="29"/>
      <c r="T1406" s="29"/>
      <c r="U1406" s="18"/>
    </row>
    <row r="1407" spans="1:21" s="17" customFormat="1" ht="26.4">
      <c r="A1407" s="15"/>
      <c r="B1407" s="133" t="s">
        <v>267</v>
      </c>
      <c r="C1407" s="135" t="s">
        <v>795</v>
      </c>
      <c r="D1407" s="141" t="s">
        <v>12</v>
      </c>
      <c r="E1407" s="141" t="s">
        <v>52</v>
      </c>
      <c r="F1407" s="32" t="s">
        <v>268</v>
      </c>
      <c r="G1407" s="135" t="s">
        <v>10</v>
      </c>
      <c r="H1407" s="136">
        <f>H1408</f>
        <v>100160</v>
      </c>
      <c r="I1407" s="105">
        <f>ROUND(K1407*1000,2)</f>
        <v>100160</v>
      </c>
      <c r="J1407" s="16">
        <f>H1407-I1407</f>
        <v>0</v>
      </c>
      <c r="K1407" s="22">
        <v>100.16</v>
      </c>
      <c r="O1407" s="22">
        <v>100.16</v>
      </c>
      <c r="P1407" s="22">
        <v>100.16</v>
      </c>
      <c r="Q1407" s="22">
        <v>100.16</v>
      </c>
      <c r="R1407" s="22">
        <f>H1407-O1407</f>
        <v>100059.84</v>
      </c>
      <c r="S1407" s="22" t="e">
        <f>#REF!-P1407</f>
        <v>#REF!</v>
      </c>
      <c r="T1407" s="22" t="e">
        <f>#REF!-Q1407</f>
        <v>#REF!</v>
      </c>
      <c r="U1407" s="18" t="str">
        <f t="shared" si="263"/>
        <v>11 Б 01 21120000</v>
      </c>
    </row>
    <row r="1408" spans="1:21" s="17" customFormat="1" ht="26.4">
      <c r="A1408" s="15"/>
      <c r="B1408" s="133" t="s">
        <v>29</v>
      </c>
      <c r="C1408" s="135" t="s">
        <v>795</v>
      </c>
      <c r="D1408" s="141" t="s">
        <v>12</v>
      </c>
      <c r="E1408" s="141" t="s">
        <v>52</v>
      </c>
      <c r="F1408" s="32" t="s">
        <v>268</v>
      </c>
      <c r="G1408" s="135" t="s">
        <v>30</v>
      </c>
      <c r="H1408" s="136">
        <f>H1409</f>
        <v>100160</v>
      </c>
      <c r="I1408" s="105">
        <f>ROUND(K1408*1000,2)</f>
        <v>100160</v>
      </c>
      <c r="J1408" s="16">
        <f>H1408-I1408</f>
        <v>0</v>
      </c>
      <c r="K1408" s="22">
        <v>100.16</v>
      </c>
      <c r="O1408" s="22">
        <v>100.16</v>
      </c>
      <c r="P1408" s="22">
        <v>100.16</v>
      </c>
      <c r="Q1408" s="22">
        <v>100.16</v>
      </c>
      <c r="R1408" s="22">
        <f>H1408-O1408</f>
        <v>100059.84</v>
      </c>
      <c r="S1408" s="22" t="e">
        <f>#REF!-P1408</f>
        <v>#REF!</v>
      </c>
      <c r="T1408" s="22" t="e">
        <f>#REF!-Q1408</f>
        <v>#REF!</v>
      </c>
      <c r="U1408" s="18" t="str">
        <f t="shared" si="263"/>
        <v>11 Б 01 21120240</v>
      </c>
    </row>
    <row r="1409" spans="1:21" s="17" customFormat="1" ht="15.6">
      <c r="A1409" s="15"/>
      <c r="B1409" s="133" t="s">
        <v>31</v>
      </c>
      <c r="C1409" s="135" t="s">
        <v>795</v>
      </c>
      <c r="D1409" s="141" t="s">
        <v>12</v>
      </c>
      <c r="E1409" s="141" t="s">
        <v>52</v>
      </c>
      <c r="F1409" s="32" t="s">
        <v>268</v>
      </c>
      <c r="G1409" s="135" t="s">
        <v>32</v>
      </c>
      <c r="H1409" s="136">
        <v>100160</v>
      </c>
      <c r="I1409" s="105"/>
      <c r="J1409" s="16"/>
      <c r="K1409" s="22"/>
      <c r="O1409" s="22"/>
      <c r="P1409" s="22"/>
      <c r="Q1409" s="22"/>
      <c r="R1409" s="22"/>
      <c r="S1409" s="22"/>
      <c r="T1409" s="22"/>
      <c r="U1409" s="18"/>
    </row>
    <row r="1410" spans="1:21" s="17" customFormat="1" ht="39.6">
      <c r="A1410" s="15"/>
      <c r="B1410" s="137" t="s">
        <v>88</v>
      </c>
      <c r="C1410" s="135" t="s">
        <v>795</v>
      </c>
      <c r="D1410" s="135" t="s">
        <v>12</v>
      </c>
      <c r="E1410" s="135" t="s">
        <v>52</v>
      </c>
      <c r="F1410" s="32" t="s">
        <v>89</v>
      </c>
      <c r="G1410" s="135" t="s">
        <v>10</v>
      </c>
      <c r="H1410" s="136">
        <f>H1411</f>
        <v>3453960</v>
      </c>
      <c r="I1410" s="105">
        <f>ROUND(K1410*1000,2)</f>
        <v>3453960</v>
      </c>
      <c r="J1410" s="16">
        <f>H1410-I1410</f>
        <v>0</v>
      </c>
      <c r="K1410" s="22">
        <v>3453.96</v>
      </c>
      <c r="O1410" s="22">
        <v>753.96</v>
      </c>
      <c r="P1410" s="22">
        <v>0</v>
      </c>
      <c r="Q1410" s="22">
        <v>0</v>
      </c>
      <c r="R1410" s="22">
        <f>H1410-O1410</f>
        <v>3453206.04</v>
      </c>
      <c r="S1410" s="22" t="e">
        <f>#REF!-P1410</f>
        <v>#REF!</v>
      </c>
      <c r="T1410" s="22" t="e">
        <f>#REF!-Q1410</f>
        <v>#REF!</v>
      </c>
      <c r="U1410" s="18" t="str">
        <f t="shared" si="263"/>
        <v>98 0 00 00000000</v>
      </c>
    </row>
    <row r="1411" spans="1:21" s="17" customFormat="1" ht="15.6">
      <c r="A1411" s="15"/>
      <c r="B1411" s="137" t="s">
        <v>90</v>
      </c>
      <c r="C1411" s="135" t="s">
        <v>795</v>
      </c>
      <c r="D1411" s="135" t="s">
        <v>12</v>
      </c>
      <c r="E1411" s="135" t="s">
        <v>52</v>
      </c>
      <c r="F1411" s="32" t="s">
        <v>91</v>
      </c>
      <c r="G1411" s="135" t="s">
        <v>10</v>
      </c>
      <c r="H1411" s="136">
        <f>H1412+H1415</f>
        <v>3453960</v>
      </c>
      <c r="I1411" s="105">
        <f>ROUND(K1411*1000,2)</f>
        <v>3453960</v>
      </c>
      <c r="J1411" s="16">
        <f>H1411-I1411</f>
        <v>0</v>
      </c>
      <c r="K1411" s="22">
        <v>3453.96</v>
      </c>
      <c r="O1411" s="22">
        <v>753.96</v>
      </c>
      <c r="P1411" s="22">
        <v>0</v>
      </c>
      <c r="Q1411" s="22">
        <v>0</v>
      </c>
      <c r="R1411" s="22">
        <f>H1411-O1411</f>
        <v>3453206.04</v>
      </c>
      <c r="S1411" s="22" t="e">
        <f>#REF!-P1411</f>
        <v>#REF!</v>
      </c>
      <c r="T1411" s="22" t="e">
        <f>#REF!-Q1411</f>
        <v>#REF!</v>
      </c>
      <c r="U1411" s="18" t="str">
        <f t="shared" si="263"/>
        <v>98 1 00 00000000</v>
      </c>
    </row>
    <row r="1412" spans="1:21" s="17" customFormat="1" ht="52.8">
      <c r="A1412" s="15"/>
      <c r="B1412" s="137" t="s">
        <v>758</v>
      </c>
      <c r="C1412" s="135" t="s">
        <v>795</v>
      </c>
      <c r="D1412" s="135" t="s">
        <v>12</v>
      </c>
      <c r="E1412" s="135" t="s">
        <v>52</v>
      </c>
      <c r="F1412" s="32" t="s">
        <v>759</v>
      </c>
      <c r="G1412" s="135" t="s">
        <v>10</v>
      </c>
      <c r="H1412" s="136">
        <f>H1413</f>
        <v>753960</v>
      </c>
      <c r="I1412" s="105">
        <f>ROUND(K1412*1000,2)</f>
        <v>753960</v>
      </c>
      <c r="J1412" s="16">
        <f>H1412-I1412</f>
        <v>0</v>
      </c>
      <c r="K1412" s="22">
        <v>753.96</v>
      </c>
      <c r="O1412" s="22">
        <v>753.96</v>
      </c>
      <c r="P1412" s="22">
        <v>0</v>
      </c>
      <c r="Q1412" s="22">
        <v>0</v>
      </c>
      <c r="R1412" s="22">
        <f>H1412-O1412</f>
        <v>753206.04</v>
      </c>
      <c r="S1412" s="22" t="e">
        <f>#REF!-P1412</f>
        <v>#REF!</v>
      </c>
      <c r="T1412" s="22" t="e">
        <f>#REF!-Q1412</f>
        <v>#REF!</v>
      </c>
      <c r="U1412" s="18" t="str">
        <f t="shared" si="263"/>
        <v>98 1 00 21020000</v>
      </c>
    </row>
    <row r="1413" spans="1:21" s="17" customFormat="1" ht="26.4">
      <c r="A1413" s="15"/>
      <c r="B1413" s="133" t="s">
        <v>29</v>
      </c>
      <c r="C1413" s="135" t="s">
        <v>795</v>
      </c>
      <c r="D1413" s="135" t="s">
        <v>12</v>
      </c>
      <c r="E1413" s="135" t="s">
        <v>52</v>
      </c>
      <c r="F1413" s="32" t="s">
        <v>759</v>
      </c>
      <c r="G1413" s="141" t="s">
        <v>30</v>
      </c>
      <c r="H1413" s="136">
        <f>H1414</f>
        <v>753960</v>
      </c>
      <c r="I1413" s="105">
        <f>ROUND(K1413*1000,2)</f>
        <v>753960</v>
      </c>
      <c r="J1413" s="16">
        <f>H1413-I1413</f>
        <v>0</v>
      </c>
      <c r="K1413" s="22">
        <v>753.96</v>
      </c>
      <c r="O1413" s="22">
        <v>753.96</v>
      </c>
      <c r="P1413" s="22">
        <v>0</v>
      </c>
      <c r="Q1413" s="22">
        <v>0</v>
      </c>
      <c r="R1413" s="22">
        <f>H1413-O1413</f>
        <v>753206.04</v>
      </c>
      <c r="S1413" s="22" t="e">
        <f>#REF!-P1413</f>
        <v>#REF!</v>
      </c>
      <c r="T1413" s="22" t="e">
        <f>#REF!-Q1413</f>
        <v>#REF!</v>
      </c>
      <c r="U1413" s="18" t="str">
        <f t="shared" si="263"/>
        <v>98 1 00 21020240</v>
      </c>
    </row>
    <row r="1414" spans="1:21" s="17" customFormat="1" ht="15.6">
      <c r="A1414" s="15"/>
      <c r="B1414" s="133" t="s">
        <v>31</v>
      </c>
      <c r="C1414" s="135" t="s">
        <v>795</v>
      </c>
      <c r="D1414" s="135" t="s">
        <v>12</v>
      </c>
      <c r="E1414" s="135" t="s">
        <v>52</v>
      </c>
      <c r="F1414" s="32" t="s">
        <v>759</v>
      </c>
      <c r="G1414" s="141" t="s">
        <v>32</v>
      </c>
      <c r="H1414" s="136">
        <v>753960</v>
      </c>
      <c r="I1414" s="105"/>
      <c r="J1414" s="16"/>
      <c r="K1414" s="22"/>
      <c r="O1414" s="22"/>
      <c r="P1414" s="22"/>
      <c r="Q1414" s="22"/>
      <c r="R1414" s="22"/>
      <c r="S1414" s="22"/>
      <c r="T1414" s="22"/>
      <c r="U1414" s="18"/>
    </row>
    <row r="1415" spans="1:21" s="17" customFormat="1" ht="26.4">
      <c r="A1415" s="15"/>
      <c r="B1415" s="149" t="s">
        <v>282</v>
      </c>
      <c r="C1415" s="135" t="s">
        <v>795</v>
      </c>
      <c r="D1415" s="135" t="s">
        <v>12</v>
      </c>
      <c r="E1415" s="135" t="s">
        <v>52</v>
      </c>
      <c r="F1415" s="135" t="s">
        <v>283</v>
      </c>
      <c r="G1415" s="135" t="s">
        <v>10</v>
      </c>
      <c r="H1415" s="136">
        <f>H1416</f>
        <v>2700000</v>
      </c>
      <c r="I1415" s="105">
        <f>ROUND(K1415*1000,2)</f>
        <v>2700000</v>
      </c>
      <c r="J1415" s="16">
        <f>H1415-I1415</f>
        <v>0</v>
      </c>
      <c r="K1415" s="22">
        <v>2700</v>
      </c>
      <c r="O1415" s="22"/>
      <c r="P1415" s="22"/>
      <c r="Q1415" s="22"/>
      <c r="R1415" s="22">
        <f>H1415-O1415</f>
        <v>2700000</v>
      </c>
      <c r="S1415" s="22" t="e">
        <f>#REF!-P1415</f>
        <v>#REF!</v>
      </c>
      <c r="T1415" s="22" t="e">
        <f>#REF!-Q1415</f>
        <v>#REF!</v>
      </c>
      <c r="U1415" s="18" t="str">
        <f t="shared" si="263"/>
        <v>98 1 00 21350000</v>
      </c>
    </row>
    <row r="1416" spans="1:21" s="17" customFormat="1" ht="26.4">
      <c r="A1416" s="15"/>
      <c r="B1416" s="133" t="s">
        <v>29</v>
      </c>
      <c r="C1416" s="135" t="s">
        <v>795</v>
      </c>
      <c r="D1416" s="135" t="s">
        <v>12</v>
      </c>
      <c r="E1416" s="135" t="s">
        <v>52</v>
      </c>
      <c r="F1416" s="135" t="s">
        <v>283</v>
      </c>
      <c r="G1416" s="141" t="s">
        <v>30</v>
      </c>
      <c r="H1416" s="136">
        <f>H1417</f>
        <v>2700000</v>
      </c>
      <c r="I1416" s="105">
        <f>ROUND(K1416*1000,2)</f>
        <v>2700000</v>
      </c>
      <c r="J1416" s="16">
        <f>H1416-I1416</f>
        <v>0</v>
      </c>
      <c r="K1416" s="22">
        <v>2700</v>
      </c>
      <c r="O1416" s="22"/>
      <c r="P1416" s="22"/>
      <c r="Q1416" s="22"/>
      <c r="R1416" s="22">
        <f>H1416-O1416</f>
        <v>2700000</v>
      </c>
      <c r="S1416" s="22" t="e">
        <f>#REF!-P1416</f>
        <v>#REF!</v>
      </c>
      <c r="T1416" s="22" t="e">
        <f>#REF!-Q1416</f>
        <v>#REF!</v>
      </c>
      <c r="U1416" s="18" t="str">
        <f>CONCATENATE(F1416,G1416)</f>
        <v>98 1 00 21350240</v>
      </c>
    </row>
    <row r="1417" spans="1:21" s="17" customFormat="1" ht="15.6">
      <c r="A1417" s="15"/>
      <c r="B1417" s="133" t="s">
        <v>31</v>
      </c>
      <c r="C1417" s="135" t="s">
        <v>795</v>
      </c>
      <c r="D1417" s="135" t="s">
        <v>12</v>
      </c>
      <c r="E1417" s="135" t="s">
        <v>52</v>
      </c>
      <c r="F1417" s="135" t="s">
        <v>283</v>
      </c>
      <c r="G1417" s="141" t="s">
        <v>32</v>
      </c>
      <c r="H1417" s="136">
        <v>2700000</v>
      </c>
      <c r="I1417" s="105"/>
      <c r="J1417" s="16"/>
      <c r="K1417" s="22"/>
      <c r="O1417" s="22"/>
      <c r="P1417" s="22"/>
      <c r="Q1417" s="22"/>
      <c r="R1417" s="22"/>
      <c r="S1417" s="22"/>
      <c r="T1417" s="22"/>
      <c r="U1417" s="18"/>
    </row>
    <row r="1418" spans="1:21" s="17" customFormat="1" ht="15.6">
      <c r="A1418" s="15"/>
      <c r="B1418" s="126" t="s">
        <v>195</v>
      </c>
      <c r="C1418" s="127" t="s">
        <v>795</v>
      </c>
      <c r="D1418" s="128" t="s">
        <v>74</v>
      </c>
      <c r="E1418" s="128" t="s">
        <v>8</v>
      </c>
      <c r="F1418" s="128" t="s">
        <v>9</v>
      </c>
      <c r="G1418" s="128" t="s">
        <v>10</v>
      </c>
      <c r="H1418" s="77">
        <f t="shared" ref="H1418:H1420" si="268">H1419</f>
        <v>118296830</v>
      </c>
      <c r="I1418" s="79">
        <f t="shared" ref="I1418:I1424" si="269">ROUND(K1418*1000,2)</f>
        <v>118296830</v>
      </c>
      <c r="J1418" s="16">
        <f t="shared" ref="J1418:J1424" si="270">H1418-I1418</f>
        <v>0</v>
      </c>
      <c r="K1418" s="19">
        <v>118296.83</v>
      </c>
      <c r="O1418" s="19">
        <v>118296.83</v>
      </c>
      <c r="P1418" s="19">
        <v>129176.97</v>
      </c>
      <c r="Q1418" s="19">
        <v>141145.11000000002</v>
      </c>
      <c r="R1418" s="19">
        <f t="shared" ref="R1418:R1424" si="271">H1418-O1418</f>
        <v>118178533.17</v>
      </c>
      <c r="S1418" s="19" t="e">
        <f>#REF!-P1418</f>
        <v>#REF!</v>
      </c>
      <c r="T1418" s="19" t="e">
        <f>#REF!-Q1418</f>
        <v>#REF!</v>
      </c>
      <c r="U1418" s="18" t="str">
        <f t="shared" si="263"/>
        <v>00 0 00 00000000</v>
      </c>
    </row>
    <row r="1419" spans="1:21" s="17" customFormat="1" ht="15.6">
      <c r="A1419" s="15"/>
      <c r="B1419" s="129" t="s">
        <v>760</v>
      </c>
      <c r="C1419" s="130" t="s">
        <v>795</v>
      </c>
      <c r="D1419" s="131" t="s">
        <v>74</v>
      </c>
      <c r="E1419" s="131" t="s">
        <v>471</v>
      </c>
      <c r="F1419" s="131" t="s">
        <v>9</v>
      </c>
      <c r="G1419" s="131" t="s">
        <v>10</v>
      </c>
      <c r="H1419" s="132">
        <f>H1420</f>
        <v>118296830</v>
      </c>
      <c r="I1419" s="104">
        <f t="shared" si="269"/>
        <v>118296830</v>
      </c>
      <c r="J1419" s="16">
        <f t="shared" si="270"/>
        <v>0</v>
      </c>
      <c r="K1419" s="20">
        <v>118296.83</v>
      </c>
      <c r="O1419" s="20">
        <v>118296.83</v>
      </c>
      <c r="P1419" s="20">
        <v>129176.97</v>
      </c>
      <c r="Q1419" s="20">
        <v>141145.11000000002</v>
      </c>
      <c r="R1419" s="20">
        <f t="shared" si="271"/>
        <v>118178533.17</v>
      </c>
      <c r="S1419" s="20" t="e">
        <f>#REF!-P1419</f>
        <v>#REF!</v>
      </c>
      <c r="T1419" s="20" t="e">
        <f>#REF!-Q1419</f>
        <v>#REF!</v>
      </c>
      <c r="U1419" s="18" t="str">
        <f t="shared" si="263"/>
        <v>00 0 00 00000000</v>
      </c>
    </row>
    <row r="1420" spans="1:21" s="17" customFormat="1" ht="39.6">
      <c r="A1420" s="15"/>
      <c r="B1420" s="137" t="s">
        <v>293</v>
      </c>
      <c r="C1420" s="141" t="s">
        <v>795</v>
      </c>
      <c r="D1420" s="140" t="s">
        <v>74</v>
      </c>
      <c r="E1420" s="140" t="s">
        <v>471</v>
      </c>
      <c r="F1420" s="140" t="s">
        <v>294</v>
      </c>
      <c r="G1420" s="141" t="s">
        <v>10</v>
      </c>
      <c r="H1420" s="142">
        <f t="shared" si="268"/>
        <v>118296830</v>
      </c>
      <c r="I1420" s="55">
        <f t="shared" si="269"/>
        <v>118296830</v>
      </c>
      <c r="J1420" s="16">
        <f t="shared" si="270"/>
        <v>0</v>
      </c>
      <c r="K1420" s="55">
        <v>118296.83</v>
      </c>
      <c r="O1420" s="55">
        <v>118296.83</v>
      </c>
      <c r="P1420" s="55">
        <v>129176.97</v>
      </c>
      <c r="Q1420" s="55">
        <v>141145.11000000002</v>
      </c>
      <c r="R1420" s="55">
        <f t="shared" si="271"/>
        <v>118178533.17</v>
      </c>
      <c r="S1420" s="55" t="e">
        <f>#REF!-P1420</f>
        <v>#REF!</v>
      </c>
      <c r="T1420" s="55" t="e">
        <f>#REF!-Q1420</f>
        <v>#REF!</v>
      </c>
      <c r="U1420" s="18" t="str">
        <f t="shared" si="263"/>
        <v>04 0 00 00000000</v>
      </c>
    </row>
    <row r="1421" spans="1:21" s="17" customFormat="1" ht="39.6">
      <c r="A1421" s="15"/>
      <c r="B1421" s="151" t="s">
        <v>295</v>
      </c>
      <c r="C1421" s="141" t="s">
        <v>795</v>
      </c>
      <c r="D1421" s="140" t="s">
        <v>74</v>
      </c>
      <c r="E1421" s="140" t="s">
        <v>471</v>
      </c>
      <c r="F1421" s="140" t="s">
        <v>296</v>
      </c>
      <c r="G1421" s="140" t="s">
        <v>10</v>
      </c>
      <c r="H1421" s="142">
        <f>H1422</f>
        <v>118296830</v>
      </c>
      <c r="I1421" s="55">
        <f t="shared" si="269"/>
        <v>118296830</v>
      </c>
      <c r="J1421" s="16">
        <f t="shared" si="270"/>
        <v>0</v>
      </c>
      <c r="K1421" s="29">
        <v>118296.83</v>
      </c>
      <c r="O1421" s="29">
        <v>118296.83</v>
      </c>
      <c r="P1421" s="29">
        <v>129176.97</v>
      </c>
      <c r="Q1421" s="29">
        <v>141145.11000000002</v>
      </c>
      <c r="R1421" s="29">
        <f t="shared" si="271"/>
        <v>118178533.17</v>
      </c>
      <c r="S1421" s="29" t="e">
        <f>#REF!-P1421</f>
        <v>#REF!</v>
      </c>
      <c r="T1421" s="29" t="e">
        <f>#REF!-Q1421</f>
        <v>#REF!</v>
      </c>
      <c r="U1421" s="18" t="str">
        <f t="shared" si="263"/>
        <v>04 2 00 00000000</v>
      </c>
    </row>
    <row r="1422" spans="1:21" s="17" customFormat="1" ht="39.6">
      <c r="A1422" s="15"/>
      <c r="B1422" s="139" t="s">
        <v>297</v>
      </c>
      <c r="C1422" s="141" t="s">
        <v>795</v>
      </c>
      <c r="D1422" s="141" t="s">
        <v>74</v>
      </c>
      <c r="E1422" s="141" t="s">
        <v>471</v>
      </c>
      <c r="F1422" s="141" t="s">
        <v>298</v>
      </c>
      <c r="G1422" s="141" t="s">
        <v>10</v>
      </c>
      <c r="H1422" s="142">
        <f>H1426+H1423</f>
        <v>118296830</v>
      </c>
      <c r="I1422" s="55">
        <f t="shared" si="269"/>
        <v>118296830</v>
      </c>
      <c r="J1422" s="16">
        <f t="shared" si="270"/>
        <v>0</v>
      </c>
      <c r="K1422" s="29">
        <v>118296.83</v>
      </c>
      <c r="O1422" s="29">
        <v>118296.83</v>
      </c>
      <c r="P1422" s="29">
        <v>129176.97</v>
      </c>
      <c r="Q1422" s="29">
        <v>141145.11000000002</v>
      </c>
      <c r="R1422" s="29">
        <f t="shared" si="271"/>
        <v>118178533.17</v>
      </c>
      <c r="S1422" s="29" t="e">
        <f>#REF!-P1422</f>
        <v>#REF!</v>
      </c>
      <c r="T1422" s="29" t="e">
        <f>#REF!-Q1422</f>
        <v>#REF!</v>
      </c>
      <c r="U1422" s="18" t="str">
        <f t="shared" si="263"/>
        <v>04 2 02 00000000</v>
      </c>
    </row>
    <row r="1423" spans="1:21" s="17" customFormat="1" ht="26.4">
      <c r="A1423" s="15"/>
      <c r="B1423" s="154" t="s">
        <v>761</v>
      </c>
      <c r="C1423" s="141" t="s">
        <v>795</v>
      </c>
      <c r="D1423" s="141" t="s">
        <v>74</v>
      </c>
      <c r="E1423" s="141" t="s">
        <v>471</v>
      </c>
      <c r="F1423" s="141" t="s">
        <v>762</v>
      </c>
      <c r="G1423" s="141" t="s">
        <v>10</v>
      </c>
      <c r="H1423" s="142">
        <f>H1424</f>
        <v>10095510</v>
      </c>
      <c r="I1423" s="55">
        <f t="shared" si="269"/>
        <v>10095510</v>
      </c>
      <c r="J1423" s="16">
        <f t="shared" si="270"/>
        <v>0</v>
      </c>
      <c r="K1423" s="29">
        <v>10095.51</v>
      </c>
      <c r="O1423" s="29">
        <v>10095.51</v>
      </c>
      <c r="P1423" s="29">
        <v>10095.51</v>
      </c>
      <c r="Q1423" s="29">
        <v>10095.51</v>
      </c>
      <c r="R1423" s="29">
        <f t="shared" si="271"/>
        <v>10085414.49</v>
      </c>
      <c r="S1423" s="29" t="e">
        <f>#REF!-P1423</f>
        <v>#REF!</v>
      </c>
      <c r="T1423" s="29" t="e">
        <f>#REF!-Q1423</f>
        <v>#REF!</v>
      </c>
      <c r="U1423" s="18" t="str">
        <f t="shared" si="263"/>
        <v>04 2 02 20820000</v>
      </c>
    </row>
    <row r="1424" spans="1:21" s="51" customFormat="1" ht="26.4">
      <c r="A1424" s="50"/>
      <c r="B1424" s="133" t="s">
        <v>29</v>
      </c>
      <c r="C1424" s="141" t="s">
        <v>795</v>
      </c>
      <c r="D1424" s="141" t="s">
        <v>74</v>
      </c>
      <c r="E1424" s="141" t="s">
        <v>471</v>
      </c>
      <c r="F1424" s="141" t="s">
        <v>762</v>
      </c>
      <c r="G1424" s="141" t="s">
        <v>30</v>
      </c>
      <c r="H1424" s="136">
        <f>H1425</f>
        <v>10095510</v>
      </c>
      <c r="I1424" s="105">
        <f t="shared" si="269"/>
        <v>10095510</v>
      </c>
      <c r="J1424" s="16">
        <f t="shared" si="270"/>
        <v>0</v>
      </c>
      <c r="K1424" s="29">
        <v>10095.51</v>
      </c>
      <c r="O1424" s="29">
        <v>10095.51</v>
      </c>
      <c r="P1424" s="29">
        <v>10095.51</v>
      </c>
      <c r="Q1424" s="29">
        <v>10095.51</v>
      </c>
      <c r="R1424" s="29">
        <f t="shared" si="271"/>
        <v>10085414.49</v>
      </c>
      <c r="S1424" s="29" t="e">
        <f>#REF!-P1424</f>
        <v>#REF!</v>
      </c>
      <c r="T1424" s="29" t="e">
        <f>#REF!-Q1424</f>
        <v>#REF!</v>
      </c>
      <c r="U1424" s="18" t="str">
        <f t="shared" si="263"/>
        <v>04 2 02 20820240</v>
      </c>
    </row>
    <row r="1425" spans="1:21" s="51" customFormat="1" ht="15.6">
      <c r="A1425" s="50"/>
      <c r="B1425" s="133" t="s">
        <v>31</v>
      </c>
      <c r="C1425" s="141" t="s">
        <v>795</v>
      </c>
      <c r="D1425" s="141" t="s">
        <v>74</v>
      </c>
      <c r="E1425" s="141" t="s">
        <v>471</v>
      </c>
      <c r="F1425" s="141" t="s">
        <v>762</v>
      </c>
      <c r="G1425" s="141" t="s">
        <v>32</v>
      </c>
      <c r="H1425" s="136">
        <v>10095510</v>
      </c>
      <c r="I1425" s="105"/>
      <c r="J1425" s="16"/>
      <c r="K1425" s="29"/>
      <c r="O1425" s="29"/>
      <c r="P1425" s="29"/>
      <c r="Q1425" s="29"/>
      <c r="R1425" s="29"/>
      <c r="S1425" s="29"/>
      <c r="T1425" s="29"/>
      <c r="U1425" s="18"/>
    </row>
    <row r="1426" spans="1:21" s="17" customFormat="1" ht="26.4">
      <c r="A1426" s="15"/>
      <c r="B1426" s="133" t="s">
        <v>763</v>
      </c>
      <c r="C1426" s="141" t="s">
        <v>795</v>
      </c>
      <c r="D1426" s="141" t="s">
        <v>74</v>
      </c>
      <c r="E1426" s="141" t="s">
        <v>471</v>
      </c>
      <c r="F1426" s="135" t="s">
        <v>764</v>
      </c>
      <c r="G1426" s="141" t="s">
        <v>10</v>
      </c>
      <c r="H1426" s="142">
        <f>H1427</f>
        <v>108201320</v>
      </c>
      <c r="I1426" s="55">
        <f>ROUND(K1426*1000,2)</f>
        <v>108201320</v>
      </c>
      <c r="J1426" s="16">
        <f>H1426-I1426</f>
        <v>0</v>
      </c>
      <c r="K1426" s="29">
        <v>108201.32</v>
      </c>
      <c r="O1426" s="29">
        <v>108201.32</v>
      </c>
      <c r="P1426" s="29">
        <v>119081.46</v>
      </c>
      <c r="Q1426" s="29">
        <v>131049.60000000001</v>
      </c>
      <c r="R1426" s="29">
        <f>H1426-O1426</f>
        <v>108093118.68000001</v>
      </c>
      <c r="S1426" s="29" t="e">
        <f>#REF!-P1426</f>
        <v>#REF!</v>
      </c>
      <c r="T1426" s="29" t="e">
        <f>#REF!-Q1426</f>
        <v>#REF!</v>
      </c>
      <c r="U1426" s="18" t="str">
        <f t="shared" si="263"/>
        <v>04 2 02 21090000</v>
      </c>
    </row>
    <row r="1427" spans="1:21" s="17" customFormat="1" ht="26.4">
      <c r="A1427" s="15"/>
      <c r="B1427" s="133" t="s">
        <v>29</v>
      </c>
      <c r="C1427" s="141" t="s">
        <v>795</v>
      </c>
      <c r="D1427" s="141" t="s">
        <v>74</v>
      </c>
      <c r="E1427" s="141" t="s">
        <v>471</v>
      </c>
      <c r="F1427" s="135" t="s">
        <v>764</v>
      </c>
      <c r="G1427" s="141" t="s">
        <v>30</v>
      </c>
      <c r="H1427" s="136">
        <f>H1428</f>
        <v>108201320</v>
      </c>
      <c r="I1427" s="105">
        <f>ROUND(K1427*1000,2)</f>
        <v>108201320</v>
      </c>
      <c r="J1427" s="16">
        <f>H1427-I1427</f>
        <v>0</v>
      </c>
      <c r="K1427" s="29">
        <v>108201.32</v>
      </c>
      <c r="O1427" s="29">
        <v>108201.32</v>
      </c>
      <c r="P1427" s="29">
        <v>119081.46</v>
      </c>
      <c r="Q1427" s="29">
        <v>131049.60000000001</v>
      </c>
      <c r="R1427" s="29">
        <f>H1427-O1427</f>
        <v>108093118.68000001</v>
      </c>
      <c r="S1427" s="29" t="e">
        <f>#REF!-P1427</f>
        <v>#REF!</v>
      </c>
      <c r="T1427" s="29" t="e">
        <f>#REF!-Q1427</f>
        <v>#REF!</v>
      </c>
      <c r="U1427" s="18" t="str">
        <f t="shared" si="263"/>
        <v>04 2 02 21090240</v>
      </c>
    </row>
    <row r="1428" spans="1:21" s="17" customFormat="1" ht="15.6">
      <c r="A1428" s="15"/>
      <c r="B1428" s="133" t="s">
        <v>31</v>
      </c>
      <c r="C1428" s="141" t="s">
        <v>795</v>
      </c>
      <c r="D1428" s="141" t="s">
        <v>74</v>
      </c>
      <c r="E1428" s="141" t="s">
        <v>471</v>
      </c>
      <c r="F1428" s="135" t="s">
        <v>764</v>
      </c>
      <c r="G1428" s="141" t="s">
        <v>32</v>
      </c>
      <c r="H1428" s="136">
        <v>108201320</v>
      </c>
      <c r="I1428" s="105"/>
      <c r="J1428" s="16"/>
      <c r="K1428" s="29"/>
      <c r="O1428" s="29"/>
      <c r="P1428" s="29"/>
      <c r="Q1428" s="29"/>
      <c r="R1428" s="29"/>
      <c r="S1428" s="29"/>
      <c r="T1428" s="29"/>
      <c r="U1428" s="18"/>
    </row>
    <row r="1429" spans="1:21" s="51" customFormat="1" ht="15.6">
      <c r="A1429" s="50"/>
      <c r="B1429" s="126" t="s">
        <v>305</v>
      </c>
      <c r="C1429" s="127" t="s">
        <v>795</v>
      </c>
      <c r="D1429" s="128" t="s">
        <v>87</v>
      </c>
      <c r="E1429" s="128" t="s">
        <v>8</v>
      </c>
      <c r="F1429" s="128" t="s">
        <v>9</v>
      </c>
      <c r="G1429" s="128" t="s">
        <v>10</v>
      </c>
      <c r="H1429" s="77">
        <f>H1430+H1438</f>
        <v>31000670</v>
      </c>
      <c r="I1429" s="79">
        <f t="shared" ref="I1429:I1435" si="272">ROUND(K1429*1000,2)</f>
        <v>31000670</v>
      </c>
      <c r="J1429" s="16">
        <f t="shared" ref="J1429:J1435" si="273">H1429-I1429</f>
        <v>0</v>
      </c>
      <c r="K1429" s="19">
        <v>31000.670000000002</v>
      </c>
      <c r="O1429" s="19">
        <v>31000.670000000002</v>
      </c>
      <c r="P1429" s="19">
        <v>25282.670000000002</v>
      </c>
      <c r="Q1429" s="19">
        <v>25094.670000000002</v>
      </c>
      <c r="R1429" s="19">
        <f t="shared" ref="R1429:R1435" si="274">H1429-O1429</f>
        <v>30969669.329999998</v>
      </c>
      <c r="S1429" s="19" t="e">
        <f>#REF!-P1429</f>
        <v>#REF!</v>
      </c>
      <c r="T1429" s="19" t="e">
        <f>#REF!-Q1429</f>
        <v>#REF!</v>
      </c>
      <c r="U1429" s="18" t="str">
        <f t="shared" si="263"/>
        <v>00 0 00 00000000</v>
      </c>
    </row>
    <row r="1430" spans="1:21" s="17" customFormat="1" ht="15.6">
      <c r="A1430" s="15"/>
      <c r="B1430" s="129" t="s">
        <v>765</v>
      </c>
      <c r="C1430" s="130" t="s">
        <v>795</v>
      </c>
      <c r="D1430" s="131" t="s">
        <v>87</v>
      </c>
      <c r="E1430" s="131" t="s">
        <v>12</v>
      </c>
      <c r="F1430" s="131" t="s">
        <v>9</v>
      </c>
      <c r="G1430" s="131" t="s">
        <v>10</v>
      </c>
      <c r="H1430" s="132">
        <f>H1431</f>
        <v>4069930</v>
      </c>
      <c r="I1430" s="114">
        <f t="shared" si="272"/>
        <v>4069930</v>
      </c>
      <c r="J1430" s="16">
        <f t="shared" si="273"/>
        <v>0</v>
      </c>
      <c r="K1430" s="56">
        <v>4069.93</v>
      </c>
      <c r="O1430" s="56">
        <v>4069.93</v>
      </c>
      <c r="P1430" s="56">
        <v>3851.93</v>
      </c>
      <c r="Q1430" s="56">
        <v>3663.93</v>
      </c>
      <c r="R1430" s="56">
        <f t="shared" si="274"/>
        <v>4065860.07</v>
      </c>
      <c r="S1430" s="56" t="e">
        <f>#REF!-P1430</f>
        <v>#REF!</v>
      </c>
      <c r="T1430" s="56" t="e">
        <f>#REF!-Q1430</f>
        <v>#REF!</v>
      </c>
      <c r="U1430" s="18" t="str">
        <f t="shared" si="263"/>
        <v>00 0 00 00000000</v>
      </c>
    </row>
    <row r="1431" spans="1:21" s="17" customFormat="1" ht="39.6">
      <c r="A1431" s="15"/>
      <c r="B1431" s="137" t="s">
        <v>293</v>
      </c>
      <c r="C1431" s="141" t="s">
        <v>795</v>
      </c>
      <c r="D1431" s="141" t="s">
        <v>87</v>
      </c>
      <c r="E1431" s="141" t="s">
        <v>12</v>
      </c>
      <c r="F1431" s="141" t="s">
        <v>294</v>
      </c>
      <c r="G1431" s="141" t="s">
        <v>10</v>
      </c>
      <c r="H1431" s="169">
        <f t="shared" ref="H1431:H1432" si="275">H1432</f>
        <v>4069930</v>
      </c>
      <c r="I1431" s="115">
        <f t="shared" si="272"/>
        <v>4069930</v>
      </c>
      <c r="J1431" s="16">
        <f t="shared" si="273"/>
        <v>0</v>
      </c>
      <c r="K1431" s="57">
        <v>4069.93</v>
      </c>
      <c r="O1431" s="57">
        <v>4069.93</v>
      </c>
      <c r="P1431" s="57">
        <v>3851.93</v>
      </c>
      <c r="Q1431" s="57">
        <v>3663.93</v>
      </c>
      <c r="R1431" s="57">
        <f t="shared" si="274"/>
        <v>4065860.07</v>
      </c>
      <c r="S1431" s="57" t="e">
        <f>#REF!-P1431</f>
        <v>#REF!</v>
      </c>
      <c r="T1431" s="57" t="e">
        <f>#REF!-Q1431</f>
        <v>#REF!</v>
      </c>
      <c r="U1431" s="18" t="str">
        <f t="shared" si="263"/>
        <v>04 0 00 00000000</v>
      </c>
    </row>
    <row r="1432" spans="1:21" s="51" customFormat="1" ht="26.4">
      <c r="A1432" s="50"/>
      <c r="B1432" s="166" t="s">
        <v>766</v>
      </c>
      <c r="C1432" s="141" t="s">
        <v>795</v>
      </c>
      <c r="D1432" s="141" t="s">
        <v>87</v>
      </c>
      <c r="E1432" s="141" t="s">
        <v>12</v>
      </c>
      <c r="F1432" s="141" t="s">
        <v>767</v>
      </c>
      <c r="G1432" s="141" t="s">
        <v>10</v>
      </c>
      <c r="H1432" s="142">
        <f t="shared" si="275"/>
        <v>4069930</v>
      </c>
      <c r="I1432" s="116">
        <f t="shared" si="272"/>
        <v>4069930</v>
      </c>
      <c r="J1432" s="16">
        <f t="shared" si="273"/>
        <v>0</v>
      </c>
      <c r="K1432" s="58">
        <v>4069.93</v>
      </c>
      <c r="O1432" s="58">
        <v>4069.93</v>
      </c>
      <c r="P1432" s="58">
        <v>3851.93</v>
      </c>
      <c r="Q1432" s="58">
        <v>3663.93</v>
      </c>
      <c r="R1432" s="58">
        <f t="shared" si="274"/>
        <v>4065860.07</v>
      </c>
      <c r="S1432" s="58" t="e">
        <f>#REF!-P1432</f>
        <v>#REF!</v>
      </c>
      <c r="T1432" s="58" t="e">
        <f>#REF!-Q1432</f>
        <v>#REF!</v>
      </c>
      <c r="U1432" s="18" t="str">
        <f t="shared" si="263"/>
        <v>04 1 00 00000000</v>
      </c>
    </row>
    <row r="1433" spans="1:21" s="17" customFormat="1" ht="39.6">
      <c r="A1433" s="15"/>
      <c r="B1433" s="139" t="s">
        <v>793</v>
      </c>
      <c r="C1433" s="141" t="s">
        <v>795</v>
      </c>
      <c r="D1433" s="141" t="s">
        <v>87</v>
      </c>
      <c r="E1433" s="141" t="s">
        <v>12</v>
      </c>
      <c r="F1433" s="141" t="s">
        <v>769</v>
      </c>
      <c r="G1433" s="141" t="s">
        <v>10</v>
      </c>
      <c r="H1433" s="142">
        <f>H1434</f>
        <v>4069930</v>
      </c>
      <c r="I1433" s="55">
        <f t="shared" si="272"/>
        <v>4069930</v>
      </c>
      <c r="J1433" s="16">
        <f t="shared" si="273"/>
        <v>0</v>
      </c>
      <c r="K1433" s="29">
        <v>4069.93</v>
      </c>
      <c r="O1433" s="29">
        <v>4069.93</v>
      </c>
      <c r="P1433" s="29">
        <v>3851.93</v>
      </c>
      <c r="Q1433" s="29">
        <v>3663.93</v>
      </c>
      <c r="R1433" s="29">
        <f t="shared" si="274"/>
        <v>4065860.07</v>
      </c>
      <c r="S1433" s="29" t="e">
        <f>#REF!-P1433</f>
        <v>#REF!</v>
      </c>
      <c r="T1433" s="29" t="e">
        <f>#REF!-Q1433</f>
        <v>#REF!</v>
      </c>
      <c r="U1433" s="18" t="str">
        <f t="shared" si="263"/>
        <v>04 1 01 00000000</v>
      </c>
    </row>
    <row r="1434" spans="1:21" s="17" customFormat="1" ht="26.4">
      <c r="A1434" s="15"/>
      <c r="B1434" s="170" t="s">
        <v>770</v>
      </c>
      <c r="C1434" s="141" t="s">
        <v>795</v>
      </c>
      <c r="D1434" s="141" t="s">
        <v>87</v>
      </c>
      <c r="E1434" s="141" t="s">
        <v>12</v>
      </c>
      <c r="F1434" s="141" t="s">
        <v>771</v>
      </c>
      <c r="G1434" s="141" t="s">
        <v>10</v>
      </c>
      <c r="H1434" s="142">
        <f>H1435</f>
        <v>4069930</v>
      </c>
      <c r="I1434" s="55">
        <f t="shared" si="272"/>
        <v>4069930</v>
      </c>
      <c r="J1434" s="16">
        <f t="shared" si="273"/>
        <v>0</v>
      </c>
      <c r="K1434" s="29">
        <v>4069.93</v>
      </c>
      <c r="O1434" s="29">
        <v>4069.93</v>
      </c>
      <c r="P1434" s="29">
        <v>3851.93</v>
      </c>
      <c r="Q1434" s="29">
        <v>3663.93</v>
      </c>
      <c r="R1434" s="29">
        <f t="shared" si="274"/>
        <v>4065860.07</v>
      </c>
      <c r="S1434" s="29" t="e">
        <f>#REF!-P1434</f>
        <v>#REF!</v>
      </c>
      <c r="T1434" s="29" t="e">
        <f>#REF!-Q1434</f>
        <v>#REF!</v>
      </c>
      <c r="U1434" s="18" t="str">
        <f t="shared" si="263"/>
        <v>04 1 01 20190000</v>
      </c>
    </row>
    <row r="1435" spans="1:21" s="17" customFormat="1" ht="26.4">
      <c r="A1435" s="15"/>
      <c r="B1435" s="133" t="s">
        <v>29</v>
      </c>
      <c r="C1435" s="141" t="s">
        <v>795</v>
      </c>
      <c r="D1435" s="141" t="s">
        <v>87</v>
      </c>
      <c r="E1435" s="141" t="s">
        <v>12</v>
      </c>
      <c r="F1435" s="141" t="s">
        <v>771</v>
      </c>
      <c r="G1435" s="141" t="s">
        <v>30</v>
      </c>
      <c r="H1435" s="136">
        <f>SUM(H1436:H1437)</f>
        <v>4069930</v>
      </c>
      <c r="I1435" s="105">
        <f t="shared" si="272"/>
        <v>4069930</v>
      </c>
      <c r="J1435" s="16">
        <f t="shared" si="273"/>
        <v>0</v>
      </c>
      <c r="K1435" s="29">
        <v>4069.93</v>
      </c>
      <c r="O1435" s="29">
        <v>4069.93</v>
      </c>
      <c r="P1435" s="29">
        <v>3851.93</v>
      </c>
      <c r="Q1435" s="29">
        <v>3663.93</v>
      </c>
      <c r="R1435" s="29">
        <f t="shared" si="274"/>
        <v>4065860.07</v>
      </c>
      <c r="S1435" s="29" t="e">
        <f>#REF!-P1435</f>
        <v>#REF!</v>
      </c>
      <c r="T1435" s="29" t="e">
        <f>#REF!-Q1435</f>
        <v>#REF!</v>
      </c>
      <c r="U1435" s="18" t="str">
        <f t="shared" si="263"/>
        <v>04 1 01 20190240</v>
      </c>
    </row>
    <row r="1436" spans="1:21" s="17" customFormat="1" ht="26.4">
      <c r="A1436" s="15"/>
      <c r="B1436" s="137" t="s">
        <v>772</v>
      </c>
      <c r="C1436" s="141" t="s">
        <v>795</v>
      </c>
      <c r="D1436" s="141" t="s">
        <v>87</v>
      </c>
      <c r="E1436" s="141" t="s">
        <v>12</v>
      </c>
      <c r="F1436" s="141" t="s">
        <v>771</v>
      </c>
      <c r="G1436" s="141" t="s">
        <v>773</v>
      </c>
      <c r="H1436" s="136">
        <v>1577000</v>
      </c>
      <c r="I1436" s="105"/>
      <c r="J1436" s="16"/>
      <c r="K1436" s="29"/>
      <c r="O1436" s="29"/>
      <c r="P1436" s="29"/>
      <c r="Q1436" s="29"/>
      <c r="R1436" s="29"/>
      <c r="S1436" s="29"/>
      <c r="T1436" s="29"/>
      <c r="U1436" s="18" t="str">
        <f t="shared" si="263"/>
        <v>04 1 01 20190243</v>
      </c>
    </row>
    <row r="1437" spans="1:21" s="17" customFormat="1" ht="15.6">
      <c r="A1437" s="15"/>
      <c r="B1437" s="133" t="s">
        <v>31</v>
      </c>
      <c r="C1437" s="141" t="s">
        <v>795</v>
      </c>
      <c r="D1437" s="141" t="s">
        <v>87</v>
      </c>
      <c r="E1437" s="141" t="s">
        <v>12</v>
      </c>
      <c r="F1437" s="141" t="s">
        <v>771</v>
      </c>
      <c r="G1437" s="141" t="s">
        <v>32</v>
      </c>
      <c r="H1437" s="136">
        <v>2492930</v>
      </c>
      <c r="I1437" s="105"/>
      <c r="J1437" s="16"/>
      <c r="K1437" s="29"/>
      <c r="O1437" s="29"/>
      <c r="P1437" s="29"/>
      <c r="Q1437" s="29"/>
      <c r="R1437" s="29"/>
      <c r="S1437" s="29"/>
      <c r="T1437" s="29"/>
      <c r="U1437" s="18"/>
    </row>
    <row r="1438" spans="1:21" s="17" customFormat="1" ht="15.6">
      <c r="A1438" s="15"/>
      <c r="B1438" s="168" t="s">
        <v>306</v>
      </c>
      <c r="C1438" s="130" t="s">
        <v>795</v>
      </c>
      <c r="D1438" s="131" t="s">
        <v>87</v>
      </c>
      <c r="E1438" s="131" t="s">
        <v>14</v>
      </c>
      <c r="F1438" s="131" t="s">
        <v>9</v>
      </c>
      <c r="G1438" s="131" t="s">
        <v>10</v>
      </c>
      <c r="H1438" s="132">
        <f>H1439+H1448</f>
        <v>26930740</v>
      </c>
      <c r="I1438" s="104">
        <f t="shared" ref="I1438:I1443" si="276">ROUND(K1438*1000,2)</f>
        <v>26930740</v>
      </c>
      <c r="J1438" s="16">
        <f t="shared" ref="J1438:J1443" si="277">H1438-I1438</f>
        <v>0</v>
      </c>
      <c r="K1438" s="20">
        <v>26930.74</v>
      </c>
      <c r="O1438" s="20">
        <v>26930.74</v>
      </c>
      <c r="P1438" s="20">
        <v>21430.74</v>
      </c>
      <c r="Q1438" s="20">
        <v>21430.74</v>
      </c>
      <c r="R1438" s="20">
        <f t="shared" ref="R1438:R1443" si="278">H1438-O1438</f>
        <v>26903809.260000002</v>
      </c>
      <c r="S1438" s="20" t="e">
        <f>#REF!-P1438</f>
        <v>#REF!</v>
      </c>
      <c r="T1438" s="20" t="e">
        <f>#REF!-Q1438</f>
        <v>#REF!</v>
      </c>
      <c r="U1438" s="18" t="str">
        <f t="shared" si="263"/>
        <v>00 0 00 00000000</v>
      </c>
    </row>
    <row r="1439" spans="1:21" s="17" customFormat="1" ht="39.6">
      <c r="A1439" s="15"/>
      <c r="B1439" s="137" t="s">
        <v>293</v>
      </c>
      <c r="C1439" s="141" t="s">
        <v>795</v>
      </c>
      <c r="D1439" s="141" t="s">
        <v>87</v>
      </c>
      <c r="E1439" s="141" t="s">
        <v>14</v>
      </c>
      <c r="F1439" s="141" t="s">
        <v>294</v>
      </c>
      <c r="G1439" s="141" t="s">
        <v>10</v>
      </c>
      <c r="H1439" s="142">
        <f t="shared" ref="H1439:H1440" si="279">H1440</f>
        <v>21430740</v>
      </c>
      <c r="I1439" s="55">
        <f t="shared" si="276"/>
        <v>21430740</v>
      </c>
      <c r="J1439" s="16">
        <f t="shared" si="277"/>
        <v>0</v>
      </c>
      <c r="K1439" s="29">
        <v>21430.74</v>
      </c>
      <c r="O1439" s="29">
        <v>21430.74</v>
      </c>
      <c r="P1439" s="29">
        <v>21430.74</v>
      </c>
      <c r="Q1439" s="29">
        <v>21430.74</v>
      </c>
      <c r="R1439" s="29">
        <f t="shared" si="278"/>
        <v>21409309.260000002</v>
      </c>
      <c r="S1439" s="29" t="e">
        <f>#REF!-P1439</f>
        <v>#REF!</v>
      </c>
      <c r="T1439" s="29" t="e">
        <f>#REF!-Q1439</f>
        <v>#REF!</v>
      </c>
      <c r="U1439" s="18" t="str">
        <f t="shared" si="263"/>
        <v>04 0 00 00000000</v>
      </c>
    </row>
    <row r="1440" spans="1:21" s="17" customFormat="1" ht="26.4">
      <c r="A1440" s="15"/>
      <c r="B1440" s="133" t="s">
        <v>307</v>
      </c>
      <c r="C1440" s="141" t="s">
        <v>795</v>
      </c>
      <c r="D1440" s="141" t="s">
        <v>87</v>
      </c>
      <c r="E1440" s="141" t="s">
        <v>14</v>
      </c>
      <c r="F1440" s="141" t="s">
        <v>308</v>
      </c>
      <c r="G1440" s="141" t="s">
        <v>10</v>
      </c>
      <c r="H1440" s="142">
        <f t="shared" si="279"/>
        <v>21430740</v>
      </c>
      <c r="I1440" s="55">
        <f t="shared" si="276"/>
        <v>21430740</v>
      </c>
      <c r="J1440" s="16">
        <f t="shared" si="277"/>
        <v>0</v>
      </c>
      <c r="K1440" s="29">
        <v>21430.74</v>
      </c>
      <c r="O1440" s="29">
        <v>21430.74</v>
      </c>
      <c r="P1440" s="29">
        <v>21430.74</v>
      </c>
      <c r="Q1440" s="29">
        <v>21430.74</v>
      </c>
      <c r="R1440" s="29">
        <f t="shared" si="278"/>
        <v>21409309.260000002</v>
      </c>
      <c r="S1440" s="29" t="e">
        <f>#REF!-P1440</f>
        <v>#REF!</v>
      </c>
      <c r="T1440" s="29" t="e">
        <f>#REF!-Q1440</f>
        <v>#REF!</v>
      </c>
      <c r="U1440" s="18" t="str">
        <f t="shared" si="263"/>
        <v>04 3 00 00000000</v>
      </c>
    </row>
    <row r="1441" spans="1:21" s="17" customFormat="1" ht="26.4">
      <c r="A1441" s="15"/>
      <c r="B1441" s="149" t="s">
        <v>309</v>
      </c>
      <c r="C1441" s="141" t="s">
        <v>795</v>
      </c>
      <c r="D1441" s="141" t="s">
        <v>87</v>
      </c>
      <c r="E1441" s="141" t="s">
        <v>14</v>
      </c>
      <c r="F1441" s="135" t="s">
        <v>310</v>
      </c>
      <c r="G1441" s="141" t="s">
        <v>10</v>
      </c>
      <c r="H1441" s="142">
        <f>H1442+H1445</f>
        <v>21430740</v>
      </c>
      <c r="I1441" s="55">
        <f t="shared" si="276"/>
        <v>21430740</v>
      </c>
      <c r="J1441" s="16">
        <f t="shared" si="277"/>
        <v>0</v>
      </c>
      <c r="K1441" s="29">
        <v>21430.74</v>
      </c>
      <c r="O1441" s="29">
        <v>21430.74</v>
      </c>
      <c r="P1441" s="29">
        <v>21430.74</v>
      </c>
      <c r="Q1441" s="29">
        <v>21430.74</v>
      </c>
      <c r="R1441" s="29">
        <f t="shared" si="278"/>
        <v>21409309.260000002</v>
      </c>
      <c r="S1441" s="29" t="e">
        <f>#REF!-P1441</f>
        <v>#REF!</v>
      </c>
      <c r="T1441" s="29" t="e">
        <f>#REF!-Q1441</f>
        <v>#REF!</v>
      </c>
      <c r="U1441" s="18" t="str">
        <f t="shared" si="263"/>
        <v>04 3 04 00000000</v>
      </c>
    </row>
    <row r="1442" spans="1:21" s="17" customFormat="1" ht="26.4">
      <c r="A1442" s="15"/>
      <c r="B1442" s="171" t="s">
        <v>542</v>
      </c>
      <c r="C1442" s="141" t="s">
        <v>795</v>
      </c>
      <c r="D1442" s="141" t="s">
        <v>87</v>
      </c>
      <c r="E1442" s="141" t="s">
        <v>14</v>
      </c>
      <c r="F1442" s="135" t="s">
        <v>543</v>
      </c>
      <c r="G1442" s="141" t="s">
        <v>10</v>
      </c>
      <c r="H1442" s="142">
        <f>H1443</f>
        <v>20489020</v>
      </c>
      <c r="I1442" s="55">
        <f t="shared" si="276"/>
        <v>20489020</v>
      </c>
      <c r="J1442" s="16">
        <f t="shared" si="277"/>
        <v>0</v>
      </c>
      <c r="K1442" s="29">
        <v>20489.02</v>
      </c>
      <c r="O1442" s="29">
        <v>20489.02</v>
      </c>
      <c r="P1442" s="29">
        <v>20489.02</v>
      </c>
      <c r="Q1442" s="29">
        <v>20489.02</v>
      </c>
      <c r="R1442" s="29">
        <f t="shared" si="278"/>
        <v>20468530.98</v>
      </c>
      <c r="S1442" s="29" t="e">
        <f>#REF!-P1442</f>
        <v>#REF!</v>
      </c>
      <c r="T1442" s="29" t="e">
        <f>#REF!-Q1442</f>
        <v>#REF!</v>
      </c>
      <c r="U1442" s="18" t="str">
        <f t="shared" si="263"/>
        <v>04 3 04 20300000</v>
      </c>
    </row>
    <row r="1443" spans="1:21" s="17" customFormat="1" ht="26.4">
      <c r="A1443" s="15"/>
      <c r="B1443" s="133" t="s">
        <v>29</v>
      </c>
      <c r="C1443" s="141" t="s">
        <v>795</v>
      </c>
      <c r="D1443" s="141" t="s">
        <v>87</v>
      </c>
      <c r="E1443" s="141" t="s">
        <v>14</v>
      </c>
      <c r="F1443" s="135" t="s">
        <v>543</v>
      </c>
      <c r="G1443" s="141" t="s">
        <v>30</v>
      </c>
      <c r="H1443" s="136">
        <f>H1444</f>
        <v>20489020</v>
      </c>
      <c r="I1443" s="105">
        <f t="shared" si="276"/>
        <v>20489020</v>
      </c>
      <c r="J1443" s="16">
        <f t="shared" si="277"/>
        <v>0</v>
      </c>
      <c r="K1443" s="22">
        <v>20489.02</v>
      </c>
      <c r="O1443" s="22">
        <v>20489.02</v>
      </c>
      <c r="P1443" s="22">
        <v>20489.02</v>
      </c>
      <c r="Q1443" s="22">
        <v>20489.02</v>
      </c>
      <c r="R1443" s="22">
        <f t="shared" si="278"/>
        <v>20468530.98</v>
      </c>
      <c r="S1443" s="22" t="e">
        <f>#REF!-P1443</f>
        <v>#REF!</v>
      </c>
      <c r="T1443" s="22" t="e">
        <f>#REF!-Q1443</f>
        <v>#REF!</v>
      </c>
      <c r="U1443" s="18" t="str">
        <f t="shared" si="263"/>
        <v>04 3 04 20300240</v>
      </c>
    </row>
    <row r="1444" spans="1:21" s="17" customFormat="1" ht="15.6">
      <c r="A1444" s="15"/>
      <c r="B1444" s="133" t="s">
        <v>31</v>
      </c>
      <c r="C1444" s="141" t="s">
        <v>795</v>
      </c>
      <c r="D1444" s="141" t="s">
        <v>87</v>
      </c>
      <c r="E1444" s="141" t="s">
        <v>14</v>
      </c>
      <c r="F1444" s="135" t="s">
        <v>543</v>
      </c>
      <c r="G1444" s="141" t="s">
        <v>32</v>
      </c>
      <c r="H1444" s="136">
        <v>20489020</v>
      </c>
      <c r="I1444" s="105"/>
      <c r="J1444" s="16"/>
      <c r="K1444" s="22"/>
      <c r="O1444" s="22"/>
      <c r="P1444" s="22"/>
      <c r="Q1444" s="22"/>
      <c r="R1444" s="22"/>
      <c r="S1444" s="22"/>
      <c r="T1444" s="22"/>
      <c r="U1444" s="18"/>
    </row>
    <row r="1445" spans="1:21" s="17" customFormat="1" ht="26.4">
      <c r="A1445" s="15"/>
      <c r="B1445" s="137" t="s">
        <v>774</v>
      </c>
      <c r="C1445" s="141" t="s">
        <v>795</v>
      </c>
      <c r="D1445" s="141" t="s">
        <v>87</v>
      </c>
      <c r="E1445" s="141" t="s">
        <v>14</v>
      </c>
      <c r="F1445" s="141" t="s">
        <v>775</v>
      </c>
      <c r="G1445" s="141" t="s">
        <v>10</v>
      </c>
      <c r="H1445" s="142">
        <f>H1446</f>
        <v>941720</v>
      </c>
      <c r="I1445" s="55">
        <f>ROUND(K1445*1000,2)</f>
        <v>941720</v>
      </c>
      <c r="J1445" s="16">
        <f>H1445-I1445</f>
        <v>0</v>
      </c>
      <c r="K1445" s="29">
        <v>941.72</v>
      </c>
      <c r="O1445" s="29">
        <v>941.72</v>
      </c>
      <c r="P1445" s="29">
        <v>941.72</v>
      </c>
      <c r="Q1445" s="29">
        <v>941.72</v>
      </c>
      <c r="R1445" s="29">
        <f>H1445-O1445</f>
        <v>940778.28</v>
      </c>
      <c r="S1445" s="29" t="e">
        <f>#REF!-P1445</f>
        <v>#REF!</v>
      </c>
      <c r="T1445" s="29" t="e">
        <f>#REF!-Q1445</f>
        <v>#REF!</v>
      </c>
      <c r="U1445" s="18" t="str">
        <f t="shared" si="263"/>
        <v>04 3 04 21070000</v>
      </c>
    </row>
    <row r="1446" spans="1:21" s="17" customFormat="1" ht="26.4">
      <c r="A1446" s="15"/>
      <c r="B1446" s="133" t="s">
        <v>29</v>
      </c>
      <c r="C1446" s="141" t="s">
        <v>795</v>
      </c>
      <c r="D1446" s="141" t="s">
        <v>87</v>
      </c>
      <c r="E1446" s="141" t="s">
        <v>14</v>
      </c>
      <c r="F1446" s="141" t="s">
        <v>775</v>
      </c>
      <c r="G1446" s="141" t="s">
        <v>30</v>
      </c>
      <c r="H1446" s="136">
        <f>H1447</f>
        <v>941720</v>
      </c>
      <c r="I1446" s="105">
        <f>ROUND(K1446*1000,2)</f>
        <v>941720</v>
      </c>
      <c r="J1446" s="16">
        <f>H1446-I1446</f>
        <v>0</v>
      </c>
      <c r="K1446" s="22">
        <v>941.72</v>
      </c>
      <c r="O1446" s="22">
        <v>941.72</v>
      </c>
      <c r="P1446" s="22">
        <v>941.72</v>
      </c>
      <c r="Q1446" s="22">
        <v>941.72</v>
      </c>
      <c r="R1446" s="22">
        <f>H1446-O1446</f>
        <v>940778.28</v>
      </c>
      <c r="S1446" s="22" t="e">
        <f>#REF!-P1446</f>
        <v>#REF!</v>
      </c>
      <c r="T1446" s="22" t="e">
        <f>#REF!-Q1446</f>
        <v>#REF!</v>
      </c>
      <c r="U1446" s="18" t="str">
        <f t="shared" si="263"/>
        <v>04 3 04 21070240</v>
      </c>
    </row>
    <row r="1447" spans="1:21" s="17" customFormat="1" ht="15.6">
      <c r="A1447" s="15"/>
      <c r="B1447" s="133" t="s">
        <v>31</v>
      </c>
      <c r="C1447" s="141" t="s">
        <v>795</v>
      </c>
      <c r="D1447" s="141" t="s">
        <v>87</v>
      </c>
      <c r="E1447" s="141" t="s">
        <v>14</v>
      </c>
      <c r="F1447" s="141" t="s">
        <v>775</v>
      </c>
      <c r="G1447" s="141" t="s">
        <v>32</v>
      </c>
      <c r="H1447" s="136">
        <v>941720</v>
      </c>
      <c r="I1447" s="105"/>
      <c r="J1447" s="16"/>
      <c r="K1447" s="22"/>
      <c r="O1447" s="22"/>
      <c r="P1447" s="22"/>
      <c r="Q1447" s="22"/>
      <c r="R1447" s="22"/>
      <c r="S1447" s="22"/>
      <c r="T1447" s="22"/>
      <c r="U1447" s="18"/>
    </row>
    <row r="1448" spans="1:21" s="17" customFormat="1" ht="39.6">
      <c r="A1448" s="15"/>
      <c r="B1448" s="151" t="s">
        <v>88</v>
      </c>
      <c r="C1448" s="141" t="s">
        <v>795</v>
      </c>
      <c r="D1448" s="141" t="s">
        <v>87</v>
      </c>
      <c r="E1448" s="141" t="s">
        <v>14</v>
      </c>
      <c r="F1448" s="141" t="s">
        <v>89</v>
      </c>
      <c r="G1448" s="141" t="s">
        <v>10</v>
      </c>
      <c r="H1448" s="142">
        <f>H1449</f>
        <v>5500000</v>
      </c>
      <c r="I1448" s="55">
        <f>ROUND(K1448*1000,2)</f>
        <v>5500000</v>
      </c>
      <c r="J1448" s="16">
        <f>H1448-I1448</f>
        <v>0</v>
      </c>
      <c r="K1448" s="29">
        <v>5500</v>
      </c>
      <c r="O1448" s="29">
        <v>5500</v>
      </c>
      <c r="P1448" s="29">
        <v>0</v>
      </c>
      <c r="Q1448" s="29">
        <v>0</v>
      </c>
      <c r="R1448" s="29">
        <f>H1448-O1448</f>
        <v>5494500</v>
      </c>
      <c r="S1448" s="29" t="e">
        <f>#REF!-P1448</f>
        <v>#REF!</v>
      </c>
      <c r="T1448" s="29" t="e">
        <f>#REF!-Q1448</f>
        <v>#REF!</v>
      </c>
      <c r="U1448" s="18" t="str">
        <f t="shared" si="263"/>
        <v>98 0 00 00000000</v>
      </c>
    </row>
    <row r="1449" spans="1:21" s="17" customFormat="1" ht="15.6">
      <c r="A1449" s="15"/>
      <c r="B1449" s="151" t="s">
        <v>90</v>
      </c>
      <c r="C1449" s="141" t="s">
        <v>795</v>
      </c>
      <c r="D1449" s="141" t="s">
        <v>87</v>
      </c>
      <c r="E1449" s="141" t="s">
        <v>14</v>
      </c>
      <c r="F1449" s="141" t="s">
        <v>91</v>
      </c>
      <c r="G1449" s="141" t="s">
        <v>10</v>
      </c>
      <c r="H1449" s="142">
        <f>H1450</f>
        <v>5500000</v>
      </c>
      <c r="I1449" s="55">
        <f>ROUND(K1449*1000,2)</f>
        <v>5500000</v>
      </c>
      <c r="J1449" s="16">
        <f>H1449-I1449</f>
        <v>0</v>
      </c>
      <c r="K1449" s="29">
        <v>5500</v>
      </c>
      <c r="O1449" s="29">
        <v>5500</v>
      </c>
      <c r="P1449" s="29">
        <v>0</v>
      </c>
      <c r="Q1449" s="29">
        <v>0</v>
      </c>
      <c r="R1449" s="29">
        <f>H1449-O1449</f>
        <v>5494500</v>
      </c>
      <c r="S1449" s="29" t="e">
        <f>#REF!-P1449</f>
        <v>#REF!</v>
      </c>
      <c r="T1449" s="29" t="e">
        <f>#REF!-Q1449</f>
        <v>#REF!</v>
      </c>
      <c r="U1449" s="18" t="str">
        <f t="shared" si="263"/>
        <v>98 1 00 00000000</v>
      </c>
    </row>
    <row r="1450" spans="1:21" s="17" customFormat="1" ht="15.6">
      <c r="A1450" s="15"/>
      <c r="B1450" s="133" t="s">
        <v>778</v>
      </c>
      <c r="C1450" s="141" t="s">
        <v>795</v>
      </c>
      <c r="D1450" s="141" t="s">
        <v>87</v>
      </c>
      <c r="E1450" s="141" t="s">
        <v>14</v>
      </c>
      <c r="F1450" s="141" t="s">
        <v>779</v>
      </c>
      <c r="G1450" s="141" t="s">
        <v>10</v>
      </c>
      <c r="H1450" s="142">
        <f>H1451</f>
        <v>5500000</v>
      </c>
      <c r="I1450" s="55">
        <f>ROUND(K1450*1000,2)</f>
        <v>5500000</v>
      </c>
      <c r="J1450" s="16">
        <f>H1450-I1450</f>
        <v>0</v>
      </c>
      <c r="K1450" s="29">
        <v>5500</v>
      </c>
      <c r="O1450" s="29">
        <v>5500</v>
      </c>
      <c r="P1450" s="29">
        <v>0</v>
      </c>
      <c r="Q1450" s="29">
        <v>0</v>
      </c>
      <c r="R1450" s="29">
        <f>H1450-O1450</f>
        <v>5494500</v>
      </c>
      <c r="S1450" s="29" t="e">
        <f>#REF!-P1450</f>
        <v>#REF!</v>
      </c>
      <c r="T1450" s="29" t="e">
        <f>#REF!-Q1450</f>
        <v>#REF!</v>
      </c>
      <c r="U1450" s="18" t="str">
        <f t="shared" si="263"/>
        <v>98 1 00 21450000</v>
      </c>
    </row>
    <row r="1451" spans="1:21" s="17" customFormat="1" ht="26.4">
      <c r="A1451" s="15"/>
      <c r="B1451" s="133" t="s">
        <v>29</v>
      </c>
      <c r="C1451" s="141" t="s">
        <v>795</v>
      </c>
      <c r="D1451" s="141" t="s">
        <v>87</v>
      </c>
      <c r="E1451" s="141" t="s">
        <v>14</v>
      </c>
      <c r="F1451" s="141" t="s">
        <v>779</v>
      </c>
      <c r="G1451" s="141" t="s">
        <v>30</v>
      </c>
      <c r="H1451" s="136">
        <f>H1452</f>
        <v>5500000</v>
      </c>
      <c r="I1451" s="105">
        <f>ROUND(K1451*1000,2)</f>
        <v>5500000</v>
      </c>
      <c r="J1451" s="16">
        <f>H1451-I1451</f>
        <v>0</v>
      </c>
      <c r="K1451" s="29">
        <v>5500</v>
      </c>
      <c r="O1451" s="29">
        <v>5500</v>
      </c>
      <c r="P1451" s="29">
        <v>0</v>
      </c>
      <c r="Q1451" s="29">
        <v>0</v>
      </c>
      <c r="R1451" s="29">
        <f>H1451-O1451</f>
        <v>5494500</v>
      </c>
      <c r="S1451" s="29" t="e">
        <f>#REF!-P1451</f>
        <v>#REF!</v>
      </c>
      <c r="T1451" s="29" t="e">
        <f>#REF!-Q1451</f>
        <v>#REF!</v>
      </c>
      <c r="U1451" s="18" t="str">
        <f t="shared" si="263"/>
        <v>98 1 00 21450240</v>
      </c>
    </row>
    <row r="1452" spans="1:21" s="17" customFormat="1" ht="15.6">
      <c r="A1452" s="15"/>
      <c r="B1452" s="133" t="s">
        <v>31</v>
      </c>
      <c r="C1452" s="141" t="s">
        <v>795</v>
      </c>
      <c r="D1452" s="141" t="s">
        <v>87</v>
      </c>
      <c r="E1452" s="141" t="s">
        <v>14</v>
      </c>
      <c r="F1452" s="141" t="s">
        <v>779</v>
      </c>
      <c r="G1452" s="141" t="s">
        <v>32</v>
      </c>
      <c r="H1452" s="136">
        <v>5500000</v>
      </c>
      <c r="I1452" s="105"/>
      <c r="J1452" s="16"/>
      <c r="K1452" s="29"/>
      <c r="O1452" s="29"/>
      <c r="P1452" s="29"/>
      <c r="Q1452" s="29"/>
      <c r="R1452" s="29"/>
      <c r="S1452" s="29"/>
      <c r="T1452" s="29"/>
      <c r="U1452" s="18"/>
    </row>
    <row r="1453" spans="1:21" s="17" customFormat="1" ht="15.6">
      <c r="A1453" s="15"/>
      <c r="B1453" s="126" t="s">
        <v>569</v>
      </c>
      <c r="C1453" s="127" t="s">
        <v>795</v>
      </c>
      <c r="D1453" s="128" t="s">
        <v>238</v>
      </c>
      <c r="E1453" s="128" t="s">
        <v>8</v>
      </c>
      <c r="F1453" s="128" t="s">
        <v>9</v>
      </c>
      <c r="G1453" s="128" t="s">
        <v>10</v>
      </c>
      <c r="H1453" s="77">
        <f t="shared" ref="H1453:H1456" si="280">H1454</f>
        <v>1549000</v>
      </c>
      <c r="I1453" s="79">
        <f t="shared" ref="I1453:I1459" si="281">ROUND(K1453*1000,2)</f>
        <v>1549000</v>
      </c>
      <c r="J1453" s="16">
        <f t="shared" ref="J1453:J1459" si="282">H1453-I1453</f>
        <v>0</v>
      </c>
      <c r="K1453" s="19">
        <v>1549</v>
      </c>
      <c r="O1453" s="19">
        <v>1549</v>
      </c>
      <c r="P1453" s="19">
        <v>1549</v>
      </c>
      <c r="Q1453" s="19">
        <v>1549</v>
      </c>
      <c r="R1453" s="19">
        <f t="shared" ref="R1453:R1459" si="283">H1453-O1453</f>
        <v>1547451</v>
      </c>
      <c r="S1453" s="19" t="e">
        <f>#REF!-P1453</f>
        <v>#REF!</v>
      </c>
      <c r="T1453" s="19" t="e">
        <f>#REF!-Q1453</f>
        <v>#REF!</v>
      </c>
      <c r="U1453" s="18" t="str">
        <f t="shared" si="263"/>
        <v>00 0 00 00000000</v>
      </c>
    </row>
    <row r="1454" spans="1:21" s="17" customFormat="1" ht="15.6">
      <c r="A1454" s="15"/>
      <c r="B1454" s="168" t="s">
        <v>239</v>
      </c>
      <c r="C1454" s="130" t="s">
        <v>795</v>
      </c>
      <c r="D1454" s="131" t="s">
        <v>238</v>
      </c>
      <c r="E1454" s="131" t="s">
        <v>12</v>
      </c>
      <c r="F1454" s="131" t="s">
        <v>9</v>
      </c>
      <c r="G1454" s="131" t="s">
        <v>10</v>
      </c>
      <c r="H1454" s="132">
        <f t="shared" si="280"/>
        <v>1549000</v>
      </c>
      <c r="I1454" s="104">
        <f t="shared" si="281"/>
        <v>1549000</v>
      </c>
      <c r="J1454" s="16">
        <f t="shared" si="282"/>
        <v>0</v>
      </c>
      <c r="K1454" s="20">
        <v>1549</v>
      </c>
      <c r="O1454" s="20">
        <v>1549</v>
      </c>
      <c r="P1454" s="20">
        <v>1549</v>
      </c>
      <c r="Q1454" s="20">
        <v>1549</v>
      </c>
      <c r="R1454" s="20">
        <f t="shared" si="283"/>
        <v>1547451</v>
      </c>
      <c r="S1454" s="20" t="e">
        <f>#REF!-P1454</f>
        <v>#REF!</v>
      </c>
      <c r="T1454" s="20" t="e">
        <f>#REF!-Q1454</f>
        <v>#REF!</v>
      </c>
      <c r="U1454" s="18" t="str">
        <f t="shared" si="263"/>
        <v>00 0 00 00000000</v>
      </c>
    </row>
    <row r="1455" spans="1:21" s="17" customFormat="1" ht="15.6">
      <c r="A1455" s="15"/>
      <c r="B1455" s="133" t="s">
        <v>240</v>
      </c>
      <c r="C1455" s="135" t="s">
        <v>795</v>
      </c>
      <c r="D1455" s="135" t="s">
        <v>238</v>
      </c>
      <c r="E1455" s="135" t="s">
        <v>12</v>
      </c>
      <c r="F1455" s="135" t="s">
        <v>241</v>
      </c>
      <c r="G1455" s="135" t="s">
        <v>10</v>
      </c>
      <c r="H1455" s="136">
        <f t="shared" si="280"/>
        <v>1549000</v>
      </c>
      <c r="I1455" s="105">
        <f t="shared" si="281"/>
        <v>1549000</v>
      </c>
      <c r="J1455" s="16">
        <f t="shared" si="282"/>
        <v>0</v>
      </c>
      <c r="K1455" s="22">
        <v>1549</v>
      </c>
      <c r="O1455" s="22">
        <v>1549</v>
      </c>
      <c r="P1455" s="22">
        <v>1549</v>
      </c>
      <c r="Q1455" s="22">
        <v>1549</v>
      </c>
      <c r="R1455" s="22">
        <f t="shared" si="283"/>
        <v>1547451</v>
      </c>
      <c r="S1455" s="22" t="e">
        <f>#REF!-P1455</f>
        <v>#REF!</v>
      </c>
      <c r="T1455" s="22" t="e">
        <f>#REF!-Q1455</f>
        <v>#REF!</v>
      </c>
      <c r="U1455" s="18" t="str">
        <f t="shared" si="263"/>
        <v>07 0 00 00000000</v>
      </c>
    </row>
    <row r="1456" spans="1:21" s="17" customFormat="1" ht="52.8">
      <c r="A1456" s="15"/>
      <c r="B1456" s="139" t="s">
        <v>804</v>
      </c>
      <c r="C1456" s="141" t="s">
        <v>795</v>
      </c>
      <c r="D1456" s="141" t="s">
        <v>238</v>
      </c>
      <c r="E1456" s="141" t="s">
        <v>12</v>
      </c>
      <c r="F1456" s="141" t="s">
        <v>243</v>
      </c>
      <c r="G1456" s="141" t="s">
        <v>10</v>
      </c>
      <c r="H1456" s="142">
        <f t="shared" si="280"/>
        <v>1549000</v>
      </c>
      <c r="I1456" s="55">
        <f t="shared" si="281"/>
        <v>1549000</v>
      </c>
      <c r="J1456" s="16">
        <f t="shared" si="282"/>
        <v>0</v>
      </c>
      <c r="K1456" s="29">
        <v>1549</v>
      </c>
      <c r="O1456" s="29">
        <v>1549</v>
      </c>
      <c r="P1456" s="29">
        <v>1549</v>
      </c>
      <c r="Q1456" s="29">
        <v>1549</v>
      </c>
      <c r="R1456" s="29">
        <f t="shared" si="283"/>
        <v>1547451</v>
      </c>
      <c r="S1456" s="29" t="e">
        <f>#REF!-P1456</f>
        <v>#REF!</v>
      </c>
      <c r="T1456" s="29" t="e">
        <f>#REF!-Q1456</f>
        <v>#REF!</v>
      </c>
      <c r="U1456" s="18" t="str">
        <f t="shared" si="263"/>
        <v>07 1 00 00000000</v>
      </c>
    </row>
    <row r="1457" spans="1:21" s="17" customFormat="1" ht="79.2">
      <c r="A1457" s="15"/>
      <c r="B1457" s="166" t="s">
        <v>244</v>
      </c>
      <c r="C1457" s="141" t="s">
        <v>795</v>
      </c>
      <c r="D1457" s="141" t="s">
        <v>238</v>
      </c>
      <c r="E1457" s="141" t="s">
        <v>12</v>
      </c>
      <c r="F1457" s="141" t="s">
        <v>245</v>
      </c>
      <c r="G1457" s="141" t="s">
        <v>10</v>
      </c>
      <c r="H1457" s="142">
        <f>H1458+H1461</f>
        <v>1549000</v>
      </c>
      <c r="I1457" s="55">
        <f t="shared" si="281"/>
        <v>1549000</v>
      </c>
      <c r="J1457" s="16">
        <f t="shared" si="282"/>
        <v>0</v>
      </c>
      <c r="K1457" s="29">
        <v>1549</v>
      </c>
      <c r="O1457" s="29">
        <v>1549</v>
      </c>
      <c r="P1457" s="29">
        <v>1549</v>
      </c>
      <c r="Q1457" s="29">
        <v>1549</v>
      </c>
      <c r="R1457" s="29">
        <f t="shared" si="283"/>
        <v>1547451</v>
      </c>
      <c r="S1457" s="29" t="e">
        <f>#REF!-P1457</f>
        <v>#REF!</v>
      </c>
      <c r="T1457" s="29" t="e">
        <f>#REF!-Q1457</f>
        <v>#REF!</v>
      </c>
      <c r="U1457" s="18" t="str">
        <f t="shared" si="263"/>
        <v>07 1 01 00000000</v>
      </c>
    </row>
    <row r="1458" spans="1:21" s="17" customFormat="1" ht="26.4">
      <c r="A1458" s="15"/>
      <c r="B1458" s="139" t="s">
        <v>246</v>
      </c>
      <c r="C1458" s="141" t="s">
        <v>795</v>
      </c>
      <c r="D1458" s="141" t="s">
        <v>238</v>
      </c>
      <c r="E1458" s="141" t="s">
        <v>12</v>
      </c>
      <c r="F1458" s="141" t="s">
        <v>247</v>
      </c>
      <c r="G1458" s="141" t="s">
        <v>10</v>
      </c>
      <c r="H1458" s="142">
        <f>H1459</f>
        <v>911500</v>
      </c>
      <c r="I1458" s="55">
        <f t="shared" si="281"/>
        <v>911500</v>
      </c>
      <c r="J1458" s="16">
        <f t="shared" si="282"/>
        <v>0</v>
      </c>
      <c r="K1458" s="29">
        <v>911.5</v>
      </c>
      <c r="O1458" s="29">
        <v>911.5</v>
      </c>
      <c r="P1458" s="29">
        <v>911.5</v>
      </c>
      <c r="Q1458" s="29">
        <v>911.5</v>
      </c>
      <c r="R1458" s="29">
        <f t="shared" si="283"/>
        <v>910588.5</v>
      </c>
      <c r="S1458" s="29" t="e">
        <f>#REF!-P1458</f>
        <v>#REF!</v>
      </c>
      <c r="T1458" s="29" t="e">
        <f>#REF!-Q1458</f>
        <v>#REF!</v>
      </c>
      <c r="U1458" s="18" t="str">
        <f t="shared" si="263"/>
        <v>07 1 01 20060000</v>
      </c>
    </row>
    <row r="1459" spans="1:21" s="17" customFormat="1" ht="26.4">
      <c r="A1459" s="15"/>
      <c r="B1459" s="133" t="s">
        <v>29</v>
      </c>
      <c r="C1459" s="141" t="s">
        <v>795</v>
      </c>
      <c r="D1459" s="141" t="s">
        <v>238</v>
      </c>
      <c r="E1459" s="141" t="s">
        <v>12</v>
      </c>
      <c r="F1459" s="141" t="s">
        <v>247</v>
      </c>
      <c r="G1459" s="141" t="s">
        <v>30</v>
      </c>
      <c r="H1459" s="136">
        <f>H1460</f>
        <v>911500</v>
      </c>
      <c r="I1459" s="105">
        <f t="shared" si="281"/>
        <v>911500</v>
      </c>
      <c r="J1459" s="16">
        <f t="shared" si="282"/>
        <v>0</v>
      </c>
      <c r="K1459" s="22">
        <v>911.5</v>
      </c>
      <c r="O1459" s="22">
        <v>911.5</v>
      </c>
      <c r="P1459" s="22">
        <v>911.5</v>
      </c>
      <c r="Q1459" s="22">
        <v>911.5</v>
      </c>
      <c r="R1459" s="22">
        <f t="shared" si="283"/>
        <v>910588.5</v>
      </c>
      <c r="S1459" s="22" t="e">
        <f>#REF!-P1459</f>
        <v>#REF!</v>
      </c>
      <c r="T1459" s="22" t="e">
        <f>#REF!-Q1459</f>
        <v>#REF!</v>
      </c>
      <c r="U1459" s="18" t="str">
        <f t="shared" si="263"/>
        <v>07 1 01 20060240</v>
      </c>
    </row>
    <row r="1460" spans="1:21" s="17" customFormat="1" ht="15.6">
      <c r="A1460" s="15"/>
      <c r="B1460" s="133" t="s">
        <v>31</v>
      </c>
      <c r="C1460" s="141" t="s">
        <v>795</v>
      </c>
      <c r="D1460" s="141" t="s">
        <v>238</v>
      </c>
      <c r="E1460" s="141" t="s">
        <v>12</v>
      </c>
      <c r="F1460" s="141" t="s">
        <v>247</v>
      </c>
      <c r="G1460" s="141" t="s">
        <v>32</v>
      </c>
      <c r="H1460" s="136">
        <v>911500</v>
      </c>
      <c r="I1460" s="105"/>
      <c r="J1460" s="16"/>
      <c r="K1460" s="22"/>
      <c r="O1460" s="22"/>
      <c r="P1460" s="22"/>
      <c r="Q1460" s="22"/>
      <c r="R1460" s="22"/>
      <c r="S1460" s="22"/>
      <c r="T1460" s="22"/>
      <c r="U1460" s="18"/>
    </row>
    <row r="1461" spans="1:21" s="17" customFormat="1" ht="26.4">
      <c r="A1461" s="15"/>
      <c r="B1461" s="137" t="s">
        <v>780</v>
      </c>
      <c r="C1461" s="141" t="s">
        <v>795</v>
      </c>
      <c r="D1461" s="141" t="s">
        <v>238</v>
      </c>
      <c r="E1461" s="141" t="s">
        <v>12</v>
      </c>
      <c r="F1461" s="141" t="s">
        <v>781</v>
      </c>
      <c r="G1461" s="141" t="s">
        <v>10</v>
      </c>
      <c r="H1461" s="172">
        <f>H1462</f>
        <v>637500</v>
      </c>
      <c r="I1461" s="117">
        <f>ROUND(K1461*1000,2)</f>
        <v>637500</v>
      </c>
      <c r="J1461" s="16">
        <f>H1461-I1461</f>
        <v>0</v>
      </c>
      <c r="K1461" s="59">
        <v>637.5</v>
      </c>
      <c r="O1461" s="59">
        <v>637.5</v>
      </c>
      <c r="P1461" s="59">
        <v>637.5</v>
      </c>
      <c r="Q1461" s="59">
        <v>637.5</v>
      </c>
      <c r="R1461" s="59">
        <f>H1461-O1461</f>
        <v>636862.5</v>
      </c>
      <c r="S1461" s="59" t="e">
        <f>#REF!-P1461</f>
        <v>#REF!</v>
      </c>
      <c r="T1461" s="59" t="e">
        <f>#REF!-Q1461</f>
        <v>#REF!</v>
      </c>
      <c r="U1461" s="18" t="str">
        <f t="shared" si="263"/>
        <v>07 1 01 21130000</v>
      </c>
    </row>
    <row r="1462" spans="1:21" s="17" customFormat="1" ht="26.4">
      <c r="A1462" s="15"/>
      <c r="B1462" s="133" t="s">
        <v>29</v>
      </c>
      <c r="C1462" s="141" t="s">
        <v>795</v>
      </c>
      <c r="D1462" s="141" t="s">
        <v>238</v>
      </c>
      <c r="E1462" s="141" t="s">
        <v>12</v>
      </c>
      <c r="F1462" s="141" t="s">
        <v>781</v>
      </c>
      <c r="G1462" s="141" t="s">
        <v>30</v>
      </c>
      <c r="H1462" s="136">
        <f>H1463</f>
        <v>637500</v>
      </c>
      <c r="I1462" s="105">
        <f>ROUND(K1462*1000,2)</f>
        <v>637500</v>
      </c>
      <c r="J1462" s="16">
        <f>H1462-I1462</f>
        <v>0</v>
      </c>
      <c r="K1462" s="22">
        <v>637.5</v>
      </c>
      <c r="O1462" s="22">
        <v>637.5</v>
      </c>
      <c r="P1462" s="22">
        <v>637.5</v>
      </c>
      <c r="Q1462" s="22">
        <v>637.5</v>
      </c>
      <c r="R1462" s="22">
        <f>H1462-O1462</f>
        <v>636862.5</v>
      </c>
      <c r="S1462" s="22" t="e">
        <f>#REF!-P1462</f>
        <v>#REF!</v>
      </c>
      <c r="T1462" s="22" t="e">
        <f>#REF!-Q1462</f>
        <v>#REF!</v>
      </c>
      <c r="U1462" s="18" t="str">
        <f t="shared" si="263"/>
        <v>07 1 01 21130240</v>
      </c>
    </row>
    <row r="1463" spans="1:21" s="17" customFormat="1" ht="15.6">
      <c r="A1463" s="15"/>
      <c r="B1463" s="133" t="s">
        <v>31</v>
      </c>
      <c r="C1463" s="141" t="s">
        <v>795</v>
      </c>
      <c r="D1463" s="141" t="s">
        <v>238</v>
      </c>
      <c r="E1463" s="141" t="s">
        <v>12</v>
      </c>
      <c r="F1463" s="141" t="s">
        <v>781</v>
      </c>
      <c r="G1463" s="141" t="s">
        <v>32</v>
      </c>
      <c r="H1463" s="136">
        <v>637500</v>
      </c>
      <c r="I1463" s="105"/>
      <c r="J1463" s="16"/>
      <c r="K1463" s="22"/>
      <c r="O1463" s="22"/>
      <c r="P1463" s="22"/>
      <c r="Q1463" s="22"/>
      <c r="R1463" s="22"/>
      <c r="S1463" s="22"/>
      <c r="T1463" s="22"/>
      <c r="U1463" s="18"/>
    </row>
    <row r="1464" spans="1:21" s="17" customFormat="1" ht="15.6">
      <c r="A1464" s="15"/>
      <c r="B1464" s="133"/>
      <c r="C1464" s="141"/>
      <c r="D1464" s="141"/>
      <c r="E1464" s="141"/>
      <c r="F1464" s="141"/>
      <c r="G1464" s="141"/>
      <c r="H1464" s="136"/>
      <c r="I1464" s="105">
        <f t="shared" ref="I1464:I1472" si="284">ROUND(K1464*1000,2)</f>
        <v>0</v>
      </c>
      <c r="J1464" s="16">
        <f t="shared" ref="J1464:J1472" si="285">H1464-I1464</f>
        <v>0</v>
      </c>
      <c r="K1464" s="22"/>
      <c r="O1464" s="22"/>
      <c r="P1464" s="22"/>
      <c r="Q1464" s="22"/>
      <c r="R1464" s="22">
        <f t="shared" ref="R1464:R1472" si="286">H1464-O1464</f>
        <v>0</v>
      </c>
      <c r="S1464" s="22" t="e">
        <f>#REF!-P1464</f>
        <v>#REF!</v>
      </c>
      <c r="T1464" s="22" t="e">
        <f>#REF!-Q1464</f>
        <v>#REF!</v>
      </c>
      <c r="U1464" s="18" t="str">
        <f t="shared" si="263"/>
        <v/>
      </c>
    </row>
    <row r="1465" spans="1:21" s="17" customFormat="1" ht="26.4">
      <c r="A1465" s="15"/>
      <c r="B1465" s="123" t="s">
        <v>805</v>
      </c>
      <c r="C1465" s="124" t="s">
        <v>410</v>
      </c>
      <c r="D1465" s="125" t="s">
        <v>8</v>
      </c>
      <c r="E1465" s="125" t="s">
        <v>8</v>
      </c>
      <c r="F1465" s="125" t="s">
        <v>9</v>
      </c>
      <c r="G1465" s="125" t="s">
        <v>10</v>
      </c>
      <c r="H1465" s="173">
        <f>H1466+H1479+H1554+H1651+H1643</f>
        <v>618082860</v>
      </c>
      <c r="I1465" s="118">
        <f t="shared" si="284"/>
        <v>618082860</v>
      </c>
      <c r="J1465" s="16">
        <f t="shared" si="285"/>
        <v>0</v>
      </c>
      <c r="K1465" s="60">
        <v>618082.86</v>
      </c>
      <c r="O1465" s="60">
        <v>613479.86</v>
      </c>
      <c r="P1465" s="60">
        <v>551006.57000000007</v>
      </c>
      <c r="Q1465" s="60">
        <v>543634.79</v>
      </c>
      <c r="R1465" s="60">
        <f t="shared" si="286"/>
        <v>617469380.13999999</v>
      </c>
      <c r="S1465" s="60" t="e">
        <f>#REF!-P1465</f>
        <v>#REF!</v>
      </c>
      <c r="T1465" s="60" t="e">
        <f>#REF!-Q1465</f>
        <v>#REF!</v>
      </c>
      <c r="U1465" s="18" t="str">
        <f t="shared" si="263"/>
        <v>00 0 00 00000000</v>
      </c>
    </row>
    <row r="1466" spans="1:21" s="17" customFormat="1" ht="15.6">
      <c r="A1466" s="15"/>
      <c r="B1466" s="126" t="s">
        <v>11</v>
      </c>
      <c r="C1466" s="127" t="s">
        <v>410</v>
      </c>
      <c r="D1466" s="128" t="s">
        <v>12</v>
      </c>
      <c r="E1466" s="128" t="s">
        <v>8</v>
      </c>
      <c r="F1466" s="128" t="s">
        <v>9</v>
      </c>
      <c r="G1466" s="128" t="s">
        <v>10</v>
      </c>
      <c r="H1466" s="77">
        <f t="shared" ref="H1466:H1474" si="287">H1467</f>
        <v>571660</v>
      </c>
      <c r="I1466" s="79">
        <f t="shared" si="284"/>
        <v>571660</v>
      </c>
      <c r="J1466" s="16">
        <f t="shared" si="285"/>
        <v>0</v>
      </c>
      <c r="K1466" s="19">
        <v>571.66</v>
      </c>
      <c r="O1466" s="19">
        <v>571.66</v>
      </c>
      <c r="P1466" s="19">
        <v>571.66</v>
      </c>
      <c r="Q1466" s="19">
        <v>571.66</v>
      </c>
      <c r="R1466" s="19">
        <f t="shared" si="286"/>
        <v>571088.34</v>
      </c>
      <c r="S1466" s="19" t="e">
        <f>#REF!-P1466</f>
        <v>#REF!</v>
      </c>
      <c r="T1466" s="19" t="e">
        <f>#REF!-Q1466</f>
        <v>#REF!</v>
      </c>
      <c r="U1466" s="18" t="str">
        <f t="shared" si="263"/>
        <v>00 0 00 00000000</v>
      </c>
    </row>
    <row r="1467" spans="1:21" s="17" customFormat="1" ht="15.6">
      <c r="A1467" s="15"/>
      <c r="B1467" s="129" t="s">
        <v>51</v>
      </c>
      <c r="C1467" s="130" t="s">
        <v>410</v>
      </c>
      <c r="D1467" s="131" t="s">
        <v>12</v>
      </c>
      <c r="E1467" s="131" t="s">
        <v>52</v>
      </c>
      <c r="F1467" s="131" t="s">
        <v>9</v>
      </c>
      <c r="G1467" s="131" t="s">
        <v>10</v>
      </c>
      <c r="H1467" s="132">
        <f>H1474+H1468</f>
        <v>571660</v>
      </c>
      <c r="I1467" s="104">
        <f t="shared" si="284"/>
        <v>571660</v>
      </c>
      <c r="J1467" s="16">
        <f t="shared" si="285"/>
        <v>0</v>
      </c>
      <c r="K1467" s="20">
        <v>571.66</v>
      </c>
      <c r="O1467" s="20">
        <v>571.66</v>
      </c>
      <c r="P1467" s="20">
        <v>571.66</v>
      </c>
      <c r="Q1467" s="20">
        <v>571.66</v>
      </c>
      <c r="R1467" s="20">
        <f t="shared" si="286"/>
        <v>571088.34</v>
      </c>
      <c r="S1467" s="20" t="e">
        <f>#REF!-P1467</f>
        <v>#REF!</v>
      </c>
      <c r="T1467" s="20" t="e">
        <f>#REF!-Q1467</f>
        <v>#REF!</v>
      </c>
      <c r="U1467" s="18" t="str">
        <f t="shared" si="263"/>
        <v>00 0 00 00000000</v>
      </c>
    </row>
    <row r="1468" spans="1:21" s="17" customFormat="1" ht="39.6">
      <c r="A1468" s="15"/>
      <c r="B1468" s="133" t="s">
        <v>257</v>
      </c>
      <c r="C1468" s="134" t="s">
        <v>410</v>
      </c>
      <c r="D1468" s="135" t="s">
        <v>12</v>
      </c>
      <c r="E1468" s="135" t="s">
        <v>52</v>
      </c>
      <c r="F1468" s="32" t="s">
        <v>258</v>
      </c>
      <c r="G1468" s="135" t="s">
        <v>10</v>
      </c>
      <c r="H1468" s="136">
        <f>H1469</f>
        <v>71660</v>
      </c>
      <c r="I1468" s="105">
        <f t="shared" si="284"/>
        <v>71660</v>
      </c>
      <c r="J1468" s="16">
        <f t="shared" si="285"/>
        <v>0</v>
      </c>
      <c r="K1468" s="22">
        <v>71.66</v>
      </c>
      <c r="O1468" s="22">
        <v>71.66</v>
      </c>
      <c r="P1468" s="22">
        <v>71.66</v>
      </c>
      <c r="Q1468" s="22">
        <v>71.66</v>
      </c>
      <c r="R1468" s="22">
        <f t="shared" si="286"/>
        <v>71588.34</v>
      </c>
      <c r="S1468" s="22" t="e">
        <f>#REF!-P1468</f>
        <v>#REF!</v>
      </c>
      <c r="T1468" s="22" t="e">
        <f>#REF!-Q1468</f>
        <v>#REF!</v>
      </c>
      <c r="U1468" s="18" t="str">
        <f t="shared" ref="U1468:U1537" si="288">CONCATENATE(F1468,G1468)</f>
        <v>11 0 00 00000000</v>
      </c>
    </row>
    <row r="1469" spans="1:21" s="17" customFormat="1" ht="52.8">
      <c r="A1469" s="15"/>
      <c r="B1469" s="133" t="s">
        <v>259</v>
      </c>
      <c r="C1469" s="134" t="s">
        <v>410</v>
      </c>
      <c r="D1469" s="135" t="s">
        <v>12</v>
      </c>
      <c r="E1469" s="135" t="s">
        <v>52</v>
      </c>
      <c r="F1469" s="32" t="s">
        <v>260</v>
      </c>
      <c r="G1469" s="135" t="s">
        <v>10</v>
      </c>
      <c r="H1469" s="136">
        <f>H1470</f>
        <v>71660</v>
      </c>
      <c r="I1469" s="105">
        <f t="shared" si="284"/>
        <v>71660</v>
      </c>
      <c r="J1469" s="16">
        <f t="shared" si="285"/>
        <v>0</v>
      </c>
      <c r="K1469" s="22">
        <v>71.66</v>
      </c>
      <c r="O1469" s="22">
        <v>71.66</v>
      </c>
      <c r="P1469" s="22">
        <v>71.66</v>
      </c>
      <c r="Q1469" s="22">
        <v>71.66</v>
      </c>
      <c r="R1469" s="22">
        <f t="shared" si="286"/>
        <v>71588.34</v>
      </c>
      <c r="S1469" s="22" t="e">
        <f>#REF!-P1469</f>
        <v>#REF!</v>
      </c>
      <c r="T1469" s="22" t="e">
        <f>#REF!-Q1469</f>
        <v>#REF!</v>
      </c>
      <c r="U1469" s="18" t="str">
        <f t="shared" si="288"/>
        <v>11 Б 00 00000000</v>
      </c>
    </row>
    <row r="1470" spans="1:21" s="17" customFormat="1" ht="39.6">
      <c r="A1470" s="15"/>
      <c r="B1470" s="133" t="s">
        <v>261</v>
      </c>
      <c r="C1470" s="134" t="s">
        <v>410</v>
      </c>
      <c r="D1470" s="135" t="s">
        <v>12</v>
      </c>
      <c r="E1470" s="135" t="s">
        <v>52</v>
      </c>
      <c r="F1470" s="32" t="s">
        <v>262</v>
      </c>
      <c r="G1470" s="135" t="s">
        <v>10</v>
      </c>
      <c r="H1470" s="136">
        <f>H1471</f>
        <v>71660</v>
      </c>
      <c r="I1470" s="105">
        <f t="shared" si="284"/>
        <v>71660</v>
      </c>
      <c r="J1470" s="16">
        <f t="shared" si="285"/>
        <v>0</v>
      </c>
      <c r="K1470" s="22">
        <v>71.66</v>
      </c>
      <c r="O1470" s="22">
        <v>71.66</v>
      </c>
      <c r="P1470" s="22">
        <v>71.66</v>
      </c>
      <c r="Q1470" s="22">
        <v>71.66</v>
      </c>
      <c r="R1470" s="22">
        <f t="shared" si="286"/>
        <v>71588.34</v>
      </c>
      <c r="S1470" s="22" t="e">
        <f>#REF!-P1470</f>
        <v>#REF!</v>
      </c>
      <c r="T1470" s="22" t="e">
        <f>#REF!-Q1470</f>
        <v>#REF!</v>
      </c>
      <c r="U1470" s="18" t="str">
        <f t="shared" si="288"/>
        <v>11 Б 01 00000000</v>
      </c>
    </row>
    <row r="1471" spans="1:21" s="17" customFormat="1" ht="26.4">
      <c r="A1471" s="15"/>
      <c r="B1471" s="133" t="s">
        <v>267</v>
      </c>
      <c r="C1471" s="134" t="s">
        <v>410</v>
      </c>
      <c r="D1471" s="135" t="s">
        <v>12</v>
      </c>
      <c r="E1471" s="135" t="s">
        <v>52</v>
      </c>
      <c r="F1471" s="32" t="s">
        <v>268</v>
      </c>
      <c r="G1471" s="135" t="s">
        <v>10</v>
      </c>
      <c r="H1471" s="136">
        <f>H1472</f>
        <v>71660</v>
      </c>
      <c r="I1471" s="105">
        <f t="shared" si="284"/>
        <v>71660</v>
      </c>
      <c r="J1471" s="16">
        <f t="shared" si="285"/>
        <v>0</v>
      </c>
      <c r="K1471" s="22">
        <v>71.66</v>
      </c>
      <c r="O1471" s="22">
        <v>71.66</v>
      </c>
      <c r="P1471" s="22">
        <v>71.66</v>
      </c>
      <c r="Q1471" s="22">
        <v>71.66</v>
      </c>
      <c r="R1471" s="22">
        <f t="shared" si="286"/>
        <v>71588.34</v>
      </c>
      <c r="S1471" s="22" t="e">
        <f>#REF!-P1471</f>
        <v>#REF!</v>
      </c>
      <c r="T1471" s="22" t="e">
        <f>#REF!-Q1471</f>
        <v>#REF!</v>
      </c>
      <c r="U1471" s="18" t="str">
        <f t="shared" si="288"/>
        <v>11 Б 01 21120000</v>
      </c>
    </row>
    <row r="1472" spans="1:21" s="17" customFormat="1" ht="26.4">
      <c r="A1472" s="15"/>
      <c r="B1472" s="133" t="s">
        <v>29</v>
      </c>
      <c r="C1472" s="134" t="s">
        <v>410</v>
      </c>
      <c r="D1472" s="135" t="s">
        <v>12</v>
      </c>
      <c r="E1472" s="135" t="s">
        <v>52</v>
      </c>
      <c r="F1472" s="32" t="s">
        <v>268</v>
      </c>
      <c r="G1472" s="135" t="s">
        <v>30</v>
      </c>
      <c r="H1472" s="136">
        <f>H1473</f>
        <v>71660</v>
      </c>
      <c r="I1472" s="105">
        <f t="shared" si="284"/>
        <v>71660</v>
      </c>
      <c r="J1472" s="16">
        <f t="shared" si="285"/>
        <v>0</v>
      </c>
      <c r="K1472" s="22">
        <v>71.66</v>
      </c>
      <c r="O1472" s="22">
        <v>71.66</v>
      </c>
      <c r="P1472" s="22">
        <v>71.66</v>
      </c>
      <c r="Q1472" s="22">
        <v>71.66</v>
      </c>
      <c r="R1472" s="22">
        <f t="shared" si="286"/>
        <v>71588.34</v>
      </c>
      <c r="S1472" s="22" t="e">
        <f>#REF!-P1472</f>
        <v>#REF!</v>
      </c>
      <c r="T1472" s="22" t="e">
        <f>#REF!-Q1472</f>
        <v>#REF!</v>
      </c>
      <c r="U1472" s="18" t="str">
        <f t="shared" si="288"/>
        <v>11 Б 01 21120240</v>
      </c>
    </row>
    <row r="1473" spans="1:21" s="17" customFormat="1" ht="15.6">
      <c r="A1473" s="15"/>
      <c r="B1473" s="133" t="s">
        <v>31</v>
      </c>
      <c r="C1473" s="134" t="s">
        <v>410</v>
      </c>
      <c r="D1473" s="135" t="s">
        <v>12</v>
      </c>
      <c r="E1473" s="135" t="s">
        <v>52</v>
      </c>
      <c r="F1473" s="32" t="s">
        <v>268</v>
      </c>
      <c r="G1473" s="135" t="s">
        <v>32</v>
      </c>
      <c r="H1473" s="136">
        <v>71660</v>
      </c>
      <c r="I1473" s="105"/>
      <c r="J1473" s="16"/>
      <c r="K1473" s="22"/>
      <c r="O1473" s="22"/>
      <c r="P1473" s="22"/>
      <c r="Q1473" s="22"/>
      <c r="R1473" s="22"/>
      <c r="S1473" s="22"/>
      <c r="T1473" s="22"/>
      <c r="U1473" s="18"/>
    </row>
    <row r="1474" spans="1:21" s="17" customFormat="1" ht="26.4">
      <c r="A1474" s="15"/>
      <c r="B1474" s="133" t="s">
        <v>806</v>
      </c>
      <c r="C1474" s="135" t="s">
        <v>410</v>
      </c>
      <c r="D1474" s="135" t="s">
        <v>12</v>
      </c>
      <c r="E1474" s="135" t="s">
        <v>52</v>
      </c>
      <c r="F1474" s="135" t="s">
        <v>807</v>
      </c>
      <c r="G1474" s="135" t="s">
        <v>10</v>
      </c>
      <c r="H1474" s="136">
        <f t="shared" si="287"/>
        <v>500000</v>
      </c>
      <c r="I1474" s="105">
        <f>ROUND(K1474*1000,2)</f>
        <v>500000</v>
      </c>
      <c r="J1474" s="16">
        <f>H1474-I1474</f>
        <v>0</v>
      </c>
      <c r="K1474" s="22">
        <v>500</v>
      </c>
      <c r="O1474" s="22">
        <v>500</v>
      </c>
      <c r="P1474" s="22">
        <v>500</v>
      </c>
      <c r="Q1474" s="22">
        <v>500</v>
      </c>
      <c r="R1474" s="22">
        <f>H1474-O1474</f>
        <v>499500</v>
      </c>
      <c r="S1474" s="22" t="e">
        <f>#REF!-P1474</f>
        <v>#REF!</v>
      </c>
      <c r="T1474" s="22" t="e">
        <f>#REF!-Q1474</f>
        <v>#REF!</v>
      </c>
      <c r="U1474" s="18" t="str">
        <f t="shared" si="288"/>
        <v>83 0 00 00000000</v>
      </c>
    </row>
    <row r="1475" spans="1:21" s="17" customFormat="1" ht="39.6">
      <c r="A1475" s="15"/>
      <c r="B1475" s="133" t="s">
        <v>808</v>
      </c>
      <c r="C1475" s="135" t="s">
        <v>410</v>
      </c>
      <c r="D1475" s="135" t="s">
        <v>12</v>
      </c>
      <c r="E1475" s="135" t="s">
        <v>52</v>
      </c>
      <c r="F1475" s="135" t="s">
        <v>809</v>
      </c>
      <c r="G1475" s="135" t="s">
        <v>10</v>
      </c>
      <c r="H1475" s="136">
        <f>H1476</f>
        <v>500000</v>
      </c>
      <c r="I1475" s="105">
        <f>ROUND(K1475*1000,2)</f>
        <v>500000</v>
      </c>
      <c r="J1475" s="16">
        <f>H1475-I1475</f>
        <v>0</v>
      </c>
      <c r="K1475" s="22">
        <v>500</v>
      </c>
      <c r="O1475" s="22">
        <v>500</v>
      </c>
      <c r="P1475" s="22">
        <v>500</v>
      </c>
      <c r="Q1475" s="22">
        <v>500</v>
      </c>
      <c r="R1475" s="22">
        <f>H1475-O1475</f>
        <v>499500</v>
      </c>
      <c r="S1475" s="22" t="e">
        <f>#REF!-P1475</f>
        <v>#REF!</v>
      </c>
      <c r="T1475" s="22" t="e">
        <f>#REF!-Q1475</f>
        <v>#REF!</v>
      </c>
      <c r="U1475" s="18" t="str">
        <f t="shared" si="288"/>
        <v>83 1 00 00000000</v>
      </c>
    </row>
    <row r="1476" spans="1:21" s="17" customFormat="1" ht="26.4">
      <c r="A1476" s="15"/>
      <c r="B1476" s="133" t="s">
        <v>187</v>
      </c>
      <c r="C1476" s="135" t="s">
        <v>410</v>
      </c>
      <c r="D1476" s="135" t="s">
        <v>12</v>
      </c>
      <c r="E1476" s="135" t="s">
        <v>52</v>
      </c>
      <c r="F1476" s="135" t="s">
        <v>810</v>
      </c>
      <c r="G1476" s="135" t="s">
        <v>10</v>
      </c>
      <c r="H1476" s="136">
        <f>H1477</f>
        <v>500000</v>
      </c>
      <c r="I1476" s="105">
        <f>ROUND(K1476*1000,2)</f>
        <v>500000</v>
      </c>
      <c r="J1476" s="16">
        <f>H1476-I1476</f>
        <v>0</v>
      </c>
      <c r="K1476" s="22">
        <v>500</v>
      </c>
      <c r="O1476" s="22">
        <v>500</v>
      </c>
      <c r="P1476" s="22">
        <v>500</v>
      </c>
      <c r="Q1476" s="22">
        <v>500</v>
      </c>
      <c r="R1476" s="22">
        <f>H1476-O1476</f>
        <v>499500</v>
      </c>
      <c r="S1476" s="22" t="e">
        <f>#REF!-P1476</f>
        <v>#REF!</v>
      </c>
      <c r="T1476" s="22" t="e">
        <f>#REF!-Q1476</f>
        <v>#REF!</v>
      </c>
      <c r="U1476" s="18" t="str">
        <f t="shared" si="288"/>
        <v>83 1 00 20050000</v>
      </c>
    </row>
    <row r="1477" spans="1:21" s="17" customFormat="1" ht="15.6">
      <c r="A1477" s="15"/>
      <c r="B1477" s="133" t="s">
        <v>189</v>
      </c>
      <c r="C1477" s="135" t="s">
        <v>410</v>
      </c>
      <c r="D1477" s="135" t="s">
        <v>12</v>
      </c>
      <c r="E1477" s="135" t="s">
        <v>52</v>
      </c>
      <c r="F1477" s="135" t="s">
        <v>810</v>
      </c>
      <c r="G1477" s="135" t="s">
        <v>190</v>
      </c>
      <c r="H1477" s="136">
        <f>ROUND(K1477*1000,2)</f>
        <v>500000</v>
      </c>
      <c r="I1477" s="105">
        <f>ROUND(K1477*1000,2)</f>
        <v>500000</v>
      </c>
      <c r="J1477" s="16">
        <f>H1477-I1477</f>
        <v>0</v>
      </c>
      <c r="K1477" s="22">
        <v>500</v>
      </c>
      <c r="O1477" s="22">
        <v>500</v>
      </c>
      <c r="P1477" s="22">
        <v>500</v>
      </c>
      <c r="Q1477" s="22">
        <v>500</v>
      </c>
      <c r="R1477" s="22">
        <f>H1477-O1477</f>
        <v>499500</v>
      </c>
      <c r="S1477" s="22" t="e">
        <f>#REF!-P1477</f>
        <v>#REF!</v>
      </c>
      <c r="T1477" s="22" t="e">
        <f>#REF!-Q1477</f>
        <v>#REF!</v>
      </c>
      <c r="U1477" s="18" t="str">
        <f t="shared" si="288"/>
        <v>83 1 00 20050830</v>
      </c>
    </row>
    <row r="1478" spans="1:21" s="17" customFormat="1" ht="26.4">
      <c r="A1478" s="15"/>
      <c r="B1478" s="133" t="s">
        <v>191</v>
      </c>
      <c r="C1478" s="135" t="s">
        <v>410</v>
      </c>
      <c r="D1478" s="135" t="s">
        <v>12</v>
      </c>
      <c r="E1478" s="135" t="s">
        <v>52</v>
      </c>
      <c r="F1478" s="135" t="s">
        <v>810</v>
      </c>
      <c r="G1478" s="135" t="s">
        <v>192</v>
      </c>
      <c r="H1478" s="136">
        <v>500000</v>
      </c>
      <c r="I1478" s="105"/>
      <c r="J1478" s="16"/>
      <c r="K1478" s="22"/>
      <c r="O1478" s="22"/>
      <c r="P1478" s="22"/>
      <c r="Q1478" s="22"/>
      <c r="R1478" s="22"/>
      <c r="S1478" s="22"/>
      <c r="T1478" s="22"/>
      <c r="U1478" s="18"/>
    </row>
    <row r="1479" spans="1:21" s="17" customFormat="1" ht="15.6">
      <c r="A1479" s="15"/>
      <c r="B1479" s="126" t="s">
        <v>195</v>
      </c>
      <c r="C1479" s="127" t="s">
        <v>410</v>
      </c>
      <c r="D1479" s="128" t="s">
        <v>74</v>
      </c>
      <c r="E1479" s="128" t="s">
        <v>8</v>
      </c>
      <c r="F1479" s="128" t="s">
        <v>9</v>
      </c>
      <c r="G1479" s="128" t="s">
        <v>10</v>
      </c>
      <c r="H1479" s="77">
        <f>H1480+H1488+H1506+H1548</f>
        <v>311664117.62</v>
      </c>
      <c r="I1479" s="79">
        <f t="shared" ref="I1479:I1485" si="289">ROUND(K1479*1000,2)</f>
        <v>311664110</v>
      </c>
      <c r="J1479" s="16">
        <f t="shared" ref="J1479:J1485" si="290">H1479-I1479</f>
        <v>7.6200000047683716</v>
      </c>
      <c r="K1479" s="19">
        <v>311664.11</v>
      </c>
      <c r="O1479" s="19">
        <v>307061.11</v>
      </c>
      <c r="P1479" s="19">
        <v>263240.06</v>
      </c>
      <c r="Q1479" s="19">
        <v>252044.31999999998</v>
      </c>
      <c r="R1479" s="19">
        <f t="shared" ref="R1479:R1485" si="291">H1479-O1479</f>
        <v>311357056.50999999</v>
      </c>
      <c r="S1479" s="19" t="e">
        <f>#REF!-P1479</f>
        <v>#REF!</v>
      </c>
      <c r="T1479" s="19" t="e">
        <f>#REF!-Q1479</f>
        <v>#REF!</v>
      </c>
      <c r="U1479" s="18" t="str">
        <f t="shared" si="288"/>
        <v>00 0 00 00000000</v>
      </c>
    </row>
    <row r="1480" spans="1:21" s="17" customFormat="1" ht="15.6">
      <c r="A1480" s="15"/>
      <c r="B1480" s="129" t="s">
        <v>811</v>
      </c>
      <c r="C1480" s="130" t="s">
        <v>410</v>
      </c>
      <c r="D1480" s="131" t="s">
        <v>74</v>
      </c>
      <c r="E1480" s="131" t="s">
        <v>229</v>
      </c>
      <c r="F1480" s="131" t="s">
        <v>9</v>
      </c>
      <c r="G1480" s="131" t="s">
        <v>10</v>
      </c>
      <c r="H1480" s="132">
        <f t="shared" ref="H1480:H1484" si="292">H1481</f>
        <v>13609360</v>
      </c>
      <c r="I1480" s="104">
        <f t="shared" si="289"/>
        <v>13609360</v>
      </c>
      <c r="J1480" s="16">
        <f t="shared" si="290"/>
        <v>0</v>
      </c>
      <c r="K1480" s="20">
        <v>13609.359999999999</v>
      </c>
      <c r="O1480" s="20">
        <v>13609.359999999999</v>
      </c>
      <c r="P1480" s="20">
        <v>13609.359999999999</v>
      </c>
      <c r="Q1480" s="20">
        <v>13609.359999999999</v>
      </c>
      <c r="R1480" s="20">
        <f t="shared" si="291"/>
        <v>13595750.640000001</v>
      </c>
      <c r="S1480" s="20" t="e">
        <f>#REF!-P1480</f>
        <v>#REF!</v>
      </c>
      <c r="T1480" s="20" t="e">
        <f>#REF!-Q1480</f>
        <v>#REF!</v>
      </c>
      <c r="U1480" s="18" t="str">
        <f t="shared" si="288"/>
        <v>00 0 00 00000000</v>
      </c>
    </row>
    <row r="1481" spans="1:21" s="17" customFormat="1" ht="39.6">
      <c r="A1481" s="15"/>
      <c r="B1481" s="137" t="s">
        <v>293</v>
      </c>
      <c r="C1481" s="135" t="s">
        <v>410</v>
      </c>
      <c r="D1481" s="135" t="s">
        <v>74</v>
      </c>
      <c r="E1481" s="135" t="s">
        <v>229</v>
      </c>
      <c r="F1481" s="135" t="s">
        <v>294</v>
      </c>
      <c r="G1481" s="135" t="s">
        <v>10</v>
      </c>
      <c r="H1481" s="136">
        <f t="shared" si="292"/>
        <v>13609360</v>
      </c>
      <c r="I1481" s="105">
        <f t="shared" si="289"/>
        <v>13609360</v>
      </c>
      <c r="J1481" s="16">
        <f t="shared" si="290"/>
        <v>0</v>
      </c>
      <c r="K1481" s="22">
        <v>13609.359999999999</v>
      </c>
      <c r="O1481" s="22">
        <v>13609.359999999999</v>
      </c>
      <c r="P1481" s="22">
        <v>13609.359999999999</v>
      </c>
      <c r="Q1481" s="22">
        <v>13609.359999999999</v>
      </c>
      <c r="R1481" s="22">
        <f t="shared" si="291"/>
        <v>13595750.640000001</v>
      </c>
      <c r="S1481" s="22" t="e">
        <f>#REF!-P1481</f>
        <v>#REF!</v>
      </c>
      <c r="T1481" s="22" t="e">
        <f>#REF!-Q1481</f>
        <v>#REF!</v>
      </c>
      <c r="U1481" s="18" t="str">
        <f t="shared" si="288"/>
        <v>04 0 00 00000000</v>
      </c>
    </row>
    <row r="1482" spans="1:21" s="17" customFormat="1" ht="26.4">
      <c r="A1482" s="15"/>
      <c r="B1482" s="133" t="s">
        <v>307</v>
      </c>
      <c r="C1482" s="135" t="s">
        <v>410</v>
      </c>
      <c r="D1482" s="135" t="s">
        <v>74</v>
      </c>
      <c r="E1482" s="135" t="s">
        <v>229</v>
      </c>
      <c r="F1482" s="135" t="s">
        <v>308</v>
      </c>
      <c r="G1482" s="135" t="s">
        <v>10</v>
      </c>
      <c r="H1482" s="136">
        <f>H1483</f>
        <v>13609360</v>
      </c>
      <c r="I1482" s="105">
        <f t="shared" si="289"/>
        <v>13609360</v>
      </c>
      <c r="J1482" s="16">
        <f t="shared" si="290"/>
        <v>0</v>
      </c>
      <c r="K1482" s="22">
        <v>13609.359999999999</v>
      </c>
      <c r="O1482" s="22">
        <v>13609.359999999999</v>
      </c>
      <c r="P1482" s="22">
        <v>13609.359999999999</v>
      </c>
      <c r="Q1482" s="22">
        <v>13609.359999999999</v>
      </c>
      <c r="R1482" s="22">
        <f t="shared" si="291"/>
        <v>13595750.640000001</v>
      </c>
      <c r="S1482" s="22" t="e">
        <f>#REF!-P1482</f>
        <v>#REF!</v>
      </c>
      <c r="T1482" s="22" t="e">
        <f>#REF!-Q1482</f>
        <v>#REF!</v>
      </c>
      <c r="U1482" s="18" t="str">
        <f t="shared" si="288"/>
        <v>04 3 00 00000000</v>
      </c>
    </row>
    <row r="1483" spans="1:21" s="17" customFormat="1" ht="39.6">
      <c r="A1483" s="15"/>
      <c r="B1483" s="133" t="s">
        <v>812</v>
      </c>
      <c r="C1483" s="135" t="s">
        <v>410</v>
      </c>
      <c r="D1483" s="135" t="s">
        <v>74</v>
      </c>
      <c r="E1483" s="135" t="s">
        <v>229</v>
      </c>
      <c r="F1483" s="135" t="s">
        <v>813</v>
      </c>
      <c r="G1483" s="135" t="s">
        <v>10</v>
      </c>
      <c r="H1483" s="136">
        <f>H1484</f>
        <v>13609360</v>
      </c>
      <c r="I1483" s="105">
        <f t="shared" si="289"/>
        <v>13609360</v>
      </c>
      <c r="J1483" s="16">
        <f t="shared" si="290"/>
        <v>0</v>
      </c>
      <c r="K1483" s="22">
        <v>13609.359999999999</v>
      </c>
      <c r="O1483" s="22">
        <v>13609.359999999999</v>
      </c>
      <c r="P1483" s="22">
        <v>13609.359999999999</v>
      </c>
      <c r="Q1483" s="22">
        <v>13609.359999999999</v>
      </c>
      <c r="R1483" s="22">
        <f t="shared" si="291"/>
        <v>13595750.640000001</v>
      </c>
      <c r="S1483" s="22" t="e">
        <f>#REF!-P1483</f>
        <v>#REF!</v>
      </c>
      <c r="T1483" s="22" t="e">
        <f>#REF!-Q1483</f>
        <v>#REF!</v>
      </c>
      <c r="U1483" s="18" t="str">
        <f t="shared" si="288"/>
        <v>04 3 01 00000000</v>
      </c>
    </row>
    <row r="1484" spans="1:21" s="17" customFormat="1" ht="26.4">
      <c r="A1484" s="15"/>
      <c r="B1484" s="133" t="s">
        <v>137</v>
      </c>
      <c r="C1484" s="135" t="s">
        <v>410</v>
      </c>
      <c r="D1484" s="135" t="s">
        <v>74</v>
      </c>
      <c r="E1484" s="135" t="s">
        <v>229</v>
      </c>
      <c r="F1484" s="135" t="s">
        <v>814</v>
      </c>
      <c r="G1484" s="135" t="s">
        <v>10</v>
      </c>
      <c r="H1484" s="136">
        <f t="shared" si="292"/>
        <v>13609360</v>
      </c>
      <c r="I1484" s="105">
        <f t="shared" si="289"/>
        <v>13609360</v>
      </c>
      <c r="J1484" s="16">
        <f t="shared" si="290"/>
        <v>0</v>
      </c>
      <c r="K1484" s="22">
        <v>13609.359999999999</v>
      </c>
      <c r="O1484" s="22">
        <v>13609.359999999999</v>
      </c>
      <c r="P1484" s="22">
        <v>13609.359999999999</v>
      </c>
      <c r="Q1484" s="22">
        <v>13609.359999999999</v>
      </c>
      <c r="R1484" s="22">
        <f t="shared" si="291"/>
        <v>13595750.640000001</v>
      </c>
      <c r="S1484" s="22" t="e">
        <f>#REF!-P1484</f>
        <v>#REF!</v>
      </c>
      <c r="T1484" s="22" t="e">
        <f>#REF!-Q1484</f>
        <v>#REF!</v>
      </c>
      <c r="U1484" s="18" t="str">
        <f t="shared" si="288"/>
        <v>04 3 01 11010000</v>
      </c>
    </row>
    <row r="1485" spans="1:21" s="17" customFormat="1" ht="15.6">
      <c r="A1485" s="15"/>
      <c r="B1485" s="143" t="s">
        <v>403</v>
      </c>
      <c r="C1485" s="135" t="s">
        <v>410</v>
      </c>
      <c r="D1485" s="135" t="s">
        <v>74</v>
      </c>
      <c r="E1485" s="135" t="s">
        <v>229</v>
      </c>
      <c r="F1485" s="135" t="s">
        <v>814</v>
      </c>
      <c r="G1485" s="135" t="s">
        <v>404</v>
      </c>
      <c r="H1485" s="136">
        <f>SUM(H1486:H1487)</f>
        <v>13609360</v>
      </c>
      <c r="I1485" s="105">
        <f t="shared" si="289"/>
        <v>13609360</v>
      </c>
      <c r="J1485" s="16">
        <f t="shared" si="290"/>
        <v>0</v>
      </c>
      <c r="K1485" s="22">
        <v>13609.359999999999</v>
      </c>
      <c r="O1485" s="22">
        <v>13609.359999999999</v>
      </c>
      <c r="P1485" s="22">
        <v>13609.359999999999</v>
      </c>
      <c r="Q1485" s="22">
        <v>13609.359999999999</v>
      </c>
      <c r="R1485" s="22">
        <f t="shared" si="291"/>
        <v>13595750.640000001</v>
      </c>
      <c r="S1485" s="22" t="e">
        <f>#REF!-P1485</f>
        <v>#REF!</v>
      </c>
      <c r="T1485" s="22" t="e">
        <f>#REF!-Q1485</f>
        <v>#REF!</v>
      </c>
      <c r="U1485" s="18" t="str">
        <f t="shared" si="288"/>
        <v>04 3 01 11010610</v>
      </c>
    </row>
    <row r="1486" spans="1:21" s="26" customFormat="1" ht="52.8">
      <c r="A1486" s="23"/>
      <c r="B1486" s="137" t="s">
        <v>405</v>
      </c>
      <c r="C1486" s="135" t="s">
        <v>410</v>
      </c>
      <c r="D1486" s="135" t="s">
        <v>74</v>
      </c>
      <c r="E1486" s="135" t="s">
        <v>229</v>
      </c>
      <c r="F1486" s="135" t="s">
        <v>814</v>
      </c>
      <c r="G1486" s="135" t="s">
        <v>406</v>
      </c>
      <c r="H1486" s="136">
        <v>13059360</v>
      </c>
      <c r="I1486" s="106"/>
      <c r="J1486" s="25"/>
      <c r="K1486" s="24"/>
      <c r="O1486" s="24"/>
      <c r="P1486" s="24"/>
      <c r="Q1486" s="24"/>
      <c r="R1486" s="24"/>
      <c r="S1486" s="24"/>
      <c r="T1486" s="24"/>
      <c r="U1486" s="27"/>
    </row>
    <row r="1487" spans="1:21" s="26" customFormat="1" ht="15.6">
      <c r="A1487" s="23"/>
      <c r="B1487" s="137" t="s">
        <v>407</v>
      </c>
      <c r="C1487" s="135" t="s">
        <v>410</v>
      </c>
      <c r="D1487" s="135" t="s">
        <v>74</v>
      </c>
      <c r="E1487" s="135" t="s">
        <v>229</v>
      </c>
      <c r="F1487" s="135" t="s">
        <v>814</v>
      </c>
      <c r="G1487" s="135" t="s">
        <v>408</v>
      </c>
      <c r="H1487" s="136">
        <v>550000</v>
      </c>
      <c r="I1487" s="106"/>
      <c r="J1487" s="25"/>
      <c r="K1487" s="24"/>
      <c r="O1487" s="24"/>
      <c r="P1487" s="24"/>
      <c r="Q1487" s="24"/>
      <c r="R1487" s="24"/>
      <c r="S1487" s="24"/>
      <c r="T1487" s="24"/>
      <c r="U1487" s="27"/>
    </row>
    <row r="1488" spans="1:21" s="17" customFormat="1" ht="15.6">
      <c r="A1488" s="15"/>
      <c r="B1488" s="129" t="s">
        <v>815</v>
      </c>
      <c r="C1488" s="130" t="s">
        <v>410</v>
      </c>
      <c r="D1488" s="131" t="s">
        <v>74</v>
      </c>
      <c r="E1488" s="131" t="s">
        <v>238</v>
      </c>
      <c r="F1488" s="131" t="s">
        <v>9</v>
      </c>
      <c r="G1488" s="131" t="s">
        <v>10</v>
      </c>
      <c r="H1488" s="132">
        <f>H1489+H1501</f>
        <v>52490775.259999998</v>
      </c>
      <c r="I1488" s="104">
        <f t="shared" ref="I1488:I1493" si="293">ROUND(K1488*1000,2)</f>
        <v>52490770</v>
      </c>
      <c r="J1488" s="16">
        <f t="shared" ref="J1488:J1493" si="294">H1488-I1488</f>
        <v>5.2599999979138374</v>
      </c>
      <c r="K1488" s="20">
        <v>52490.77</v>
      </c>
      <c r="O1488" s="20">
        <v>52490.759999999995</v>
      </c>
      <c r="P1488" s="20">
        <v>55046.320000000007</v>
      </c>
      <c r="Q1488" s="20">
        <v>25587.94</v>
      </c>
      <c r="R1488" s="20">
        <f t="shared" ref="R1488:R1493" si="295">H1488-O1488</f>
        <v>52438284.5</v>
      </c>
      <c r="S1488" s="20" t="e">
        <f>#REF!-P1488</f>
        <v>#REF!</v>
      </c>
      <c r="T1488" s="20" t="e">
        <f>#REF!-Q1488</f>
        <v>#REF!</v>
      </c>
      <c r="U1488" s="18" t="str">
        <f t="shared" si="288"/>
        <v>00 0 00 00000000</v>
      </c>
    </row>
    <row r="1489" spans="1:21" s="17" customFormat="1" ht="39.6">
      <c r="A1489" s="15"/>
      <c r="B1489" s="137" t="s">
        <v>293</v>
      </c>
      <c r="C1489" s="135" t="s">
        <v>410</v>
      </c>
      <c r="D1489" s="135" t="s">
        <v>74</v>
      </c>
      <c r="E1489" s="135" t="s">
        <v>238</v>
      </c>
      <c r="F1489" s="135" t="s">
        <v>294</v>
      </c>
      <c r="G1489" s="135" t="s">
        <v>10</v>
      </c>
      <c r="H1489" s="136">
        <f>H1490</f>
        <v>52490763.259999998</v>
      </c>
      <c r="I1489" s="105">
        <f t="shared" si="293"/>
        <v>52490760</v>
      </c>
      <c r="J1489" s="16">
        <f t="shared" si="294"/>
        <v>3.2599999979138374</v>
      </c>
      <c r="K1489" s="22">
        <v>52490.759999999995</v>
      </c>
      <c r="O1489" s="22">
        <v>52490.759999999995</v>
      </c>
      <c r="P1489" s="22">
        <v>55046.320000000007</v>
      </c>
      <c r="Q1489" s="22">
        <v>25587.94</v>
      </c>
      <c r="R1489" s="22">
        <f t="shared" si="295"/>
        <v>52438272.5</v>
      </c>
      <c r="S1489" s="22" t="e">
        <f>#REF!-P1489</f>
        <v>#REF!</v>
      </c>
      <c r="T1489" s="22" t="e">
        <f>#REF!-Q1489</f>
        <v>#REF!</v>
      </c>
      <c r="U1489" s="18" t="str">
        <f t="shared" si="288"/>
        <v>04 0 00 00000000</v>
      </c>
    </row>
    <row r="1490" spans="1:21" s="17" customFormat="1" ht="39.6">
      <c r="A1490" s="15"/>
      <c r="B1490" s="151" t="s">
        <v>295</v>
      </c>
      <c r="C1490" s="135" t="s">
        <v>410</v>
      </c>
      <c r="D1490" s="135" t="s">
        <v>74</v>
      </c>
      <c r="E1490" s="135" t="s">
        <v>238</v>
      </c>
      <c r="F1490" s="135" t="s">
        <v>296</v>
      </c>
      <c r="G1490" s="135" t="s">
        <v>10</v>
      </c>
      <c r="H1490" s="136">
        <f t="shared" ref="H1490" si="296">H1491</f>
        <v>52490763.259999998</v>
      </c>
      <c r="I1490" s="105">
        <f t="shared" si="293"/>
        <v>52490760</v>
      </c>
      <c r="J1490" s="16">
        <f t="shared" si="294"/>
        <v>3.2599999979138374</v>
      </c>
      <c r="K1490" s="22">
        <v>52490.759999999995</v>
      </c>
      <c r="O1490" s="22">
        <v>52490.759999999995</v>
      </c>
      <c r="P1490" s="22">
        <v>55046.320000000007</v>
      </c>
      <c r="Q1490" s="22">
        <v>25587.94</v>
      </c>
      <c r="R1490" s="22">
        <f t="shared" si="295"/>
        <v>52438272.5</v>
      </c>
      <c r="S1490" s="22" t="e">
        <f>#REF!-P1490</f>
        <v>#REF!</v>
      </c>
      <c r="T1490" s="22" t="e">
        <f>#REF!-Q1490</f>
        <v>#REF!</v>
      </c>
      <c r="U1490" s="18" t="str">
        <f t="shared" si="288"/>
        <v>04 2 00 00000000</v>
      </c>
    </row>
    <row r="1491" spans="1:21" s="17" customFormat="1" ht="39.6">
      <c r="A1491" s="15"/>
      <c r="B1491" s="146" t="s">
        <v>816</v>
      </c>
      <c r="C1491" s="135" t="s">
        <v>410</v>
      </c>
      <c r="D1491" s="135" t="s">
        <v>74</v>
      </c>
      <c r="E1491" s="135" t="s">
        <v>238</v>
      </c>
      <c r="F1491" s="135" t="s">
        <v>817</v>
      </c>
      <c r="G1491" s="135" t="s">
        <v>10</v>
      </c>
      <c r="H1491" s="136">
        <f>H1492+H1495+H1498</f>
        <v>52490763.259999998</v>
      </c>
      <c r="I1491" s="105">
        <f t="shared" si="293"/>
        <v>52490760</v>
      </c>
      <c r="J1491" s="16">
        <f t="shared" si="294"/>
        <v>3.2599999979138374</v>
      </c>
      <c r="K1491" s="22">
        <v>52490.759999999995</v>
      </c>
      <c r="O1491" s="22">
        <v>52490.759999999995</v>
      </c>
      <c r="P1491" s="22">
        <v>55046.320000000007</v>
      </c>
      <c r="Q1491" s="22">
        <v>25587.94</v>
      </c>
      <c r="R1491" s="22">
        <f t="shared" si="295"/>
        <v>52438272.5</v>
      </c>
      <c r="S1491" s="22" t="e">
        <f>#REF!-P1491</f>
        <v>#REF!</v>
      </c>
      <c r="T1491" s="22" t="e">
        <f>#REF!-Q1491</f>
        <v>#REF!</v>
      </c>
      <c r="U1491" s="18" t="str">
        <f t="shared" si="288"/>
        <v>04 2 01 00000000</v>
      </c>
    </row>
    <row r="1492" spans="1:21" s="17" customFormat="1" ht="26.4">
      <c r="A1492" s="15"/>
      <c r="B1492" s="146" t="s">
        <v>137</v>
      </c>
      <c r="C1492" s="135" t="s">
        <v>410</v>
      </c>
      <c r="D1492" s="135" t="s">
        <v>74</v>
      </c>
      <c r="E1492" s="135" t="s">
        <v>238</v>
      </c>
      <c r="F1492" s="135" t="s">
        <v>818</v>
      </c>
      <c r="G1492" s="135" t="s">
        <v>10</v>
      </c>
      <c r="H1492" s="136">
        <f>H1493</f>
        <v>4023940</v>
      </c>
      <c r="I1492" s="105">
        <f t="shared" si="293"/>
        <v>4023940</v>
      </c>
      <c r="J1492" s="16">
        <f t="shared" si="294"/>
        <v>0</v>
      </c>
      <c r="K1492" s="22">
        <v>4023.94</v>
      </c>
      <c r="O1492" s="22">
        <v>4023.94</v>
      </c>
      <c r="P1492" s="22">
        <v>4023.94</v>
      </c>
      <c r="Q1492" s="22">
        <v>4023.94</v>
      </c>
      <c r="R1492" s="22">
        <f t="shared" si="295"/>
        <v>4019916.06</v>
      </c>
      <c r="S1492" s="22" t="e">
        <f>#REF!-P1492</f>
        <v>#REF!</v>
      </c>
      <c r="T1492" s="22" t="e">
        <f>#REF!-Q1492</f>
        <v>#REF!</v>
      </c>
      <c r="U1492" s="18" t="str">
        <f t="shared" si="288"/>
        <v>04 2 01 11010000</v>
      </c>
    </row>
    <row r="1493" spans="1:21" s="17" customFormat="1" ht="15.6">
      <c r="A1493" s="15"/>
      <c r="B1493" s="143" t="s">
        <v>403</v>
      </c>
      <c r="C1493" s="135" t="s">
        <v>410</v>
      </c>
      <c r="D1493" s="135" t="s">
        <v>74</v>
      </c>
      <c r="E1493" s="135" t="s">
        <v>238</v>
      </c>
      <c r="F1493" s="135" t="s">
        <v>818</v>
      </c>
      <c r="G1493" s="135" t="s">
        <v>404</v>
      </c>
      <c r="H1493" s="136">
        <f>H1494</f>
        <v>4023940</v>
      </c>
      <c r="I1493" s="105">
        <f t="shared" si="293"/>
        <v>4023940</v>
      </c>
      <c r="J1493" s="16">
        <f t="shared" si="294"/>
        <v>0</v>
      </c>
      <c r="K1493" s="22">
        <v>4023.94</v>
      </c>
      <c r="O1493" s="22">
        <v>4023.94</v>
      </c>
      <c r="P1493" s="22">
        <v>4023.94</v>
      </c>
      <c r="Q1493" s="22">
        <v>4023.94</v>
      </c>
      <c r="R1493" s="22">
        <f t="shared" si="295"/>
        <v>4019916.06</v>
      </c>
      <c r="S1493" s="22" t="e">
        <f>#REF!-P1493</f>
        <v>#REF!</v>
      </c>
      <c r="T1493" s="22" t="e">
        <f>#REF!-Q1493</f>
        <v>#REF!</v>
      </c>
      <c r="U1493" s="18" t="str">
        <f t="shared" si="288"/>
        <v>04 2 01 11010610</v>
      </c>
    </row>
    <row r="1494" spans="1:21" s="26" customFormat="1" ht="52.8">
      <c r="A1494" s="23"/>
      <c r="B1494" s="137" t="s">
        <v>405</v>
      </c>
      <c r="C1494" s="135" t="s">
        <v>410</v>
      </c>
      <c r="D1494" s="135" t="s">
        <v>74</v>
      </c>
      <c r="E1494" s="135" t="s">
        <v>238</v>
      </c>
      <c r="F1494" s="135" t="s">
        <v>818</v>
      </c>
      <c r="G1494" s="135" t="s">
        <v>406</v>
      </c>
      <c r="H1494" s="136">
        <v>4023940</v>
      </c>
      <c r="I1494" s="106"/>
      <c r="J1494" s="25"/>
      <c r="K1494" s="24"/>
      <c r="O1494" s="24"/>
      <c r="P1494" s="24"/>
      <c r="Q1494" s="24"/>
      <c r="R1494" s="24"/>
      <c r="S1494" s="24"/>
      <c r="T1494" s="24"/>
      <c r="U1494" s="27"/>
    </row>
    <row r="1495" spans="1:21" s="17" customFormat="1" ht="26.4">
      <c r="A1495" s="15"/>
      <c r="B1495" s="146" t="s">
        <v>819</v>
      </c>
      <c r="C1495" s="135" t="s">
        <v>410</v>
      </c>
      <c r="D1495" s="135" t="s">
        <v>74</v>
      </c>
      <c r="E1495" s="135" t="s">
        <v>238</v>
      </c>
      <c r="F1495" s="135" t="s">
        <v>820</v>
      </c>
      <c r="G1495" s="135" t="s">
        <v>10</v>
      </c>
      <c r="H1495" s="136">
        <f>H1496</f>
        <v>11796870</v>
      </c>
      <c r="I1495" s="105">
        <f>ROUND(K1495*1000,2)</f>
        <v>11796870</v>
      </c>
      <c r="J1495" s="16">
        <f>H1495-I1495</f>
        <v>0</v>
      </c>
      <c r="K1495" s="22">
        <v>11796.87</v>
      </c>
      <c r="O1495" s="22">
        <v>11796.87</v>
      </c>
      <c r="P1495" s="22">
        <v>11796.87</v>
      </c>
      <c r="Q1495" s="22">
        <v>21564</v>
      </c>
      <c r="R1495" s="22">
        <f>H1495-O1495</f>
        <v>11785073.130000001</v>
      </c>
      <c r="S1495" s="22" t="e">
        <f>#REF!-P1495</f>
        <v>#REF!</v>
      </c>
      <c r="T1495" s="22" t="e">
        <f>#REF!-Q1495</f>
        <v>#REF!</v>
      </c>
      <c r="U1495" s="18" t="str">
        <f t="shared" si="288"/>
        <v>04 2 01 60020000</v>
      </c>
    </row>
    <row r="1496" spans="1:21" s="17" customFormat="1" ht="39.6">
      <c r="A1496" s="15"/>
      <c r="B1496" s="139" t="s">
        <v>203</v>
      </c>
      <c r="C1496" s="135" t="s">
        <v>410</v>
      </c>
      <c r="D1496" s="135" t="s">
        <v>74</v>
      </c>
      <c r="E1496" s="135" t="s">
        <v>238</v>
      </c>
      <c r="F1496" s="135" t="s">
        <v>820</v>
      </c>
      <c r="G1496" s="135" t="s">
        <v>204</v>
      </c>
      <c r="H1496" s="136">
        <f>H1497</f>
        <v>11796870</v>
      </c>
      <c r="I1496" s="105">
        <f>ROUND(K1496*1000,2)</f>
        <v>11796870</v>
      </c>
      <c r="J1496" s="16">
        <f>H1496-I1496</f>
        <v>0</v>
      </c>
      <c r="K1496" s="61">
        <v>11796.87</v>
      </c>
      <c r="O1496" s="61">
        <v>11796.87</v>
      </c>
      <c r="P1496" s="61">
        <v>11796.87</v>
      </c>
      <c r="Q1496" s="61">
        <v>21564</v>
      </c>
      <c r="R1496" s="61">
        <f>H1496-O1496</f>
        <v>11785073.130000001</v>
      </c>
      <c r="S1496" s="61" t="e">
        <f>#REF!-P1496</f>
        <v>#REF!</v>
      </c>
      <c r="T1496" s="61" t="e">
        <f>#REF!-Q1496</f>
        <v>#REF!</v>
      </c>
      <c r="U1496" s="18" t="str">
        <f t="shared" si="288"/>
        <v>04 2 01 60020810</v>
      </c>
    </row>
    <row r="1497" spans="1:21" s="26" customFormat="1" ht="79.2">
      <c r="A1497" s="23"/>
      <c r="B1497" s="137" t="s">
        <v>207</v>
      </c>
      <c r="C1497" s="135" t="s">
        <v>410</v>
      </c>
      <c r="D1497" s="135" t="s">
        <v>74</v>
      </c>
      <c r="E1497" s="135" t="s">
        <v>238</v>
      </c>
      <c r="F1497" s="135" t="s">
        <v>820</v>
      </c>
      <c r="G1497" s="135" t="s">
        <v>208</v>
      </c>
      <c r="H1497" s="136">
        <v>11796870</v>
      </c>
      <c r="I1497" s="106"/>
      <c r="J1497" s="25"/>
      <c r="K1497" s="62"/>
      <c r="O1497" s="62"/>
      <c r="P1497" s="62"/>
      <c r="Q1497" s="62"/>
      <c r="R1497" s="62"/>
      <c r="S1497" s="62"/>
      <c r="T1497" s="62"/>
      <c r="U1497" s="27"/>
    </row>
    <row r="1498" spans="1:21" s="63" customFormat="1" ht="105.6">
      <c r="A1498" s="102"/>
      <c r="B1498" s="139" t="s">
        <v>821</v>
      </c>
      <c r="C1498" s="135" t="s">
        <v>410</v>
      </c>
      <c r="D1498" s="135" t="s">
        <v>74</v>
      </c>
      <c r="E1498" s="135" t="s">
        <v>238</v>
      </c>
      <c r="F1498" s="135" t="s">
        <v>822</v>
      </c>
      <c r="G1498" s="135" t="s">
        <v>10</v>
      </c>
      <c r="H1498" s="136">
        <f>H1499</f>
        <v>36669953.259999998</v>
      </c>
      <c r="I1498" s="105">
        <f>ROUND(K1498*1000,2)</f>
        <v>36669950</v>
      </c>
      <c r="J1498" s="16">
        <f>H1498-I1498</f>
        <v>3.2599999979138374</v>
      </c>
      <c r="K1498" s="22">
        <v>36669.949999999997</v>
      </c>
      <c r="O1498" s="22">
        <v>36669.949999999997</v>
      </c>
      <c r="P1498" s="22">
        <v>39225.51</v>
      </c>
      <c r="Q1498" s="22">
        <v>0</v>
      </c>
      <c r="R1498" s="22">
        <f>H1498-O1498</f>
        <v>36633283.309999995</v>
      </c>
      <c r="S1498" s="22" t="e">
        <f>#REF!-P1498</f>
        <v>#REF!</v>
      </c>
      <c r="T1498" s="22" t="e">
        <f>#REF!-Q1498</f>
        <v>#REF!</v>
      </c>
      <c r="U1498" s="18" t="str">
        <f t="shared" si="288"/>
        <v>04 2 01 60070000</v>
      </c>
    </row>
    <row r="1499" spans="1:21" s="63" customFormat="1" ht="39.6">
      <c r="A1499" s="102"/>
      <c r="B1499" s="139" t="s">
        <v>203</v>
      </c>
      <c r="C1499" s="135" t="s">
        <v>410</v>
      </c>
      <c r="D1499" s="135" t="s">
        <v>74</v>
      </c>
      <c r="E1499" s="135" t="s">
        <v>238</v>
      </c>
      <c r="F1499" s="135" t="s">
        <v>822</v>
      </c>
      <c r="G1499" s="135" t="s">
        <v>204</v>
      </c>
      <c r="H1499" s="136">
        <f>H1500</f>
        <v>36669953.259999998</v>
      </c>
      <c r="I1499" s="105">
        <f>ROUND(K1499*1000,2)</f>
        <v>36669950</v>
      </c>
      <c r="J1499" s="16">
        <f>H1499-I1499</f>
        <v>3.2599999979138374</v>
      </c>
      <c r="K1499" s="22">
        <v>36669.949999999997</v>
      </c>
      <c r="O1499" s="22">
        <v>36669.949999999997</v>
      </c>
      <c r="P1499" s="22">
        <v>39225.51</v>
      </c>
      <c r="Q1499" s="22">
        <v>0</v>
      </c>
      <c r="R1499" s="22">
        <f>H1499-O1499</f>
        <v>36633283.309999995</v>
      </c>
      <c r="S1499" s="22" t="e">
        <f>#REF!-P1499</f>
        <v>#REF!</v>
      </c>
      <c r="T1499" s="22" t="e">
        <f>#REF!-Q1499</f>
        <v>#REF!</v>
      </c>
      <c r="U1499" s="18" t="str">
        <f t="shared" si="288"/>
        <v>04 2 01 60070810</v>
      </c>
    </row>
    <row r="1500" spans="1:21" s="63" customFormat="1" ht="79.2">
      <c r="A1500" s="102"/>
      <c r="B1500" s="133" t="s">
        <v>207</v>
      </c>
      <c r="C1500" s="135" t="s">
        <v>410</v>
      </c>
      <c r="D1500" s="135" t="s">
        <v>74</v>
      </c>
      <c r="E1500" s="135" t="s">
        <v>238</v>
      </c>
      <c r="F1500" s="135" t="s">
        <v>822</v>
      </c>
      <c r="G1500" s="135" t="s">
        <v>208</v>
      </c>
      <c r="H1500" s="136">
        <v>36669953.259999998</v>
      </c>
      <c r="I1500" s="105"/>
      <c r="J1500" s="16"/>
      <c r="K1500" s="22"/>
      <c r="O1500" s="22"/>
      <c r="P1500" s="22"/>
      <c r="Q1500" s="22"/>
      <c r="R1500" s="22"/>
      <c r="S1500" s="22"/>
      <c r="T1500" s="22"/>
      <c r="U1500" s="18"/>
    </row>
    <row r="1501" spans="1:21" s="63" customFormat="1" ht="39.6">
      <c r="A1501" s="102"/>
      <c r="B1501" s="139" t="s">
        <v>88</v>
      </c>
      <c r="C1501" s="135" t="s">
        <v>410</v>
      </c>
      <c r="D1501" s="135" t="s">
        <v>74</v>
      </c>
      <c r="E1501" s="135" t="s">
        <v>238</v>
      </c>
      <c r="F1501" s="135" t="s">
        <v>89</v>
      </c>
      <c r="G1501" s="135" t="s">
        <v>10</v>
      </c>
      <c r="H1501" s="136">
        <f>H1502</f>
        <v>12</v>
      </c>
      <c r="I1501" s="105">
        <f>ROUND(K1501*1000,2)</f>
        <v>10</v>
      </c>
      <c r="J1501" s="16">
        <f>H1501-I1501</f>
        <v>2</v>
      </c>
      <c r="K1501" s="22">
        <v>0.01</v>
      </c>
      <c r="O1501" s="22"/>
      <c r="P1501" s="22"/>
      <c r="Q1501" s="22"/>
      <c r="R1501" s="22">
        <f>H1501-O1501</f>
        <v>12</v>
      </c>
      <c r="S1501" s="22" t="e">
        <f>#REF!-P1501</f>
        <v>#REF!</v>
      </c>
      <c r="T1501" s="22" t="e">
        <f>#REF!-Q1501</f>
        <v>#REF!</v>
      </c>
      <c r="U1501" s="18" t="str">
        <f t="shared" si="288"/>
        <v>98 0 00 00000000</v>
      </c>
    </row>
    <row r="1502" spans="1:21" s="63" customFormat="1" ht="15.6">
      <c r="A1502" s="102"/>
      <c r="B1502" s="139" t="s">
        <v>90</v>
      </c>
      <c r="C1502" s="135" t="s">
        <v>410</v>
      </c>
      <c r="D1502" s="135" t="s">
        <v>74</v>
      </c>
      <c r="E1502" s="135" t="s">
        <v>238</v>
      </c>
      <c r="F1502" s="135" t="s">
        <v>91</v>
      </c>
      <c r="G1502" s="135" t="s">
        <v>10</v>
      </c>
      <c r="H1502" s="136">
        <f>H1503</f>
        <v>12</v>
      </c>
      <c r="I1502" s="105">
        <f>ROUND(K1502*1000,2)</f>
        <v>10</v>
      </c>
      <c r="J1502" s="16">
        <f>H1502-I1502</f>
        <v>2</v>
      </c>
      <c r="K1502" s="22">
        <v>0.01</v>
      </c>
      <c r="O1502" s="22"/>
      <c r="P1502" s="22"/>
      <c r="Q1502" s="22"/>
      <c r="R1502" s="22">
        <f>H1502-O1502</f>
        <v>12</v>
      </c>
      <c r="S1502" s="22" t="e">
        <f>#REF!-P1502</f>
        <v>#REF!</v>
      </c>
      <c r="T1502" s="22" t="e">
        <f>#REF!-Q1502</f>
        <v>#REF!</v>
      </c>
      <c r="U1502" s="18" t="str">
        <f t="shared" si="288"/>
        <v>98 1 00 00000000</v>
      </c>
    </row>
    <row r="1503" spans="1:21" s="63" customFormat="1" ht="26.4">
      <c r="A1503" s="102"/>
      <c r="B1503" s="139" t="s">
        <v>823</v>
      </c>
      <c r="C1503" s="135" t="s">
        <v>410</v>
      </c>
      <c r="D1503" s="135" t="s">
        <v>74</v>
      </c>
      <c r="E1503" s="135" t="s">
        <v>238</v>
      </c>
      <c r="F1503" s="135" t="s">
        <v>824</v>
      </c>
      <c r="G1503" s="135" t="s">
        <v>10</v>
      </c>
      <c r="H1503" s="136">
        <f>H1504</f>
        <v>12</v>
      </c>
      <c r="I1503" s="105">
        <f>ROUND(K1503*1000,2)</f>
        <v>10</v>
      </c>
      <c r="J1503" s="16">
        <f>H1503-I1503</f>
        <v>2</v>
      </c>
      <c r="K1503" s="22">
        <v>0.01</v>
      </c>
      <c r="O1503" s="22"/>
      <c r="P1503" s="22"/>
      <c r="Q1503" s="22"/>
      <c r="R1503" s="22">
        <f>H1503-O1503</f>
        <v>12</v>
      </c>
      <c r="S1503" s="22" t="e">
        <f>#REF!-P1503</f>
        <v>#REF!</v>
      </c>
      <c r="T1503" s="22" t="e">
        <f>#REF!-Q1503</f>
        <v>#REF!</v>
      </c>
      <c r="U1503" s="18" t="str">
        <f t="shared" si="288"/>
        <v>98 1 00 21170000</v>
      </c>
    </row>
    <row r="1504" spans="1:21" s="17" customFormat="1" ht="26.4">
      <c r="A1504" s="15"/>
      <c r="B1504" s="133" t="s">
        <v>29</v>
      </c>
      <c r="C1504" s="135" t="s">
        <v>410</v>
      </c>
      <c r="D1504" s="135" t="s">
        <v>74</v>
      </c>
      <c r="E1504" s="135" t="s">
        <v>238</v>
      </c>
      <c r="F1504" s="135" t="s">
        <v>824</v>
      </c>
      <c r="G1504" s="135" t="s">
        <v>30</v>
      </c>
      <c r="H1504" s="136">
        <f>H1505</f>
        <v>12</v>
      </c>
      <c r="I1504" s="105">
        <f>ROUND(K1504*1000,2)</f>
        <v>10</v>
      </c>
      <c r="J1504" s="16">
        <f>H1504-I1504</f>
        <v>2</v>
      </c>
      <c r="K1504" s="22">
        <v>0.01</v>
      </c>
      <c r="O1504" s="22"/>
      <c r="P1504" s="22"/>
      <c r="Q1504" s="22"/>
      <c r="R1504" s="22">
        <f>H1504-O1504</f>
        <v>12</v>
      </c>
      <c r="S1504" s="22" t="e">
        <f>#REF!-P1504</f>
        <v>#REF!</v>
      </c>
      <c r="T1504" s="22" t="e">
        <f>#REF!-Q1504</f>
        <v>#REF!</v>
      </c>
      <c r="U1504" s="18" t="str">
        <f t="shared" si="288"/>
        <v>98 1 00 21170240</v>
      </c>
    </row>
    <row r="1505" spans="1:21" s="17" customFormat="1" ht="15.6">
      <c r="A1505" s="15"/>
      <c r="B1505" s="133" t="s">
        <v>31</v>
      </c>
      <c r="C1505" s="135" t="s">
        <v>410</v>
      </c>
      <c r="D1505" s="135" t="s">
        <v>74</v>
      </c>
      <c r="E1505" s="135" t="s">
        <v>238</v>
      </c>
      <c r="F1505" s="135" t="s">
        <v>824</v>
      </c>
      <c r="G1505" s="135" t="s">
        <v>32</v>
      </c>
      <c r="H1505" s="136">
        <v>12</v>
      </c>
      <c r="I1505" s="119"/>
      <c r="J1505" s="16"/>
      <c r="K1505" s="64"/>
      <c r="O1505" s="64"/>
      <c r="P1505" s="64"/>
      <c r="Q1505" s="64"/>
      <c r="R1505" s="64"/>
      <c r="S1505" s="64"/>
      <c r="T1505" s="64"/>
      <c r="U1505" s="18"/>
    </row>
    <row r="1506" spans="1:21" s="17" customFormat="1" ht="15.6">
      <c r="A1506" s="15"/>
      <c r="B1506" s="129" t="s">
        <v>760</v>
      </c>
      <c r="C1506" s="130" t="s">
        <v>410</v>
      </c>
      <c r="D1506" s="131" t="s">
        <v>74</v>
      </c>
      <c r="E1506" s="131" t="s">
        <v>471</v>
      </c>
      <c r="F1506" s="131" t="s">
        <v>9</v>
      </c>
      <c r="G1506" s="131" t="s">
        <v>10</v>
      </c>
      <c r="H1506" s="132">
        <f>H1507+H1513</f>
        <v>242563982.35999998</v>
      </c>
      <c r="I1506" s="120">
        <f t="shared" ref="I1506:I1511" si="297">ROUND(K1506*1000,2)</f>
        <v>242563980</v>
      </c>
      <c r="J1506" s="16">
        <f t="shared" ref="J1506:J1511" si="298">H1506-I1506</f>
        <v>2.3599999845027924</v>
      </c>
      <c r="K1506" s="65">
        <v>242563.97999999998</v>
      </c>
      <c r="O1506" s="65">
        <v>240960.98999999996</v>
      </c>
      <c r="P1506" s="65">
        <v>194584.37999999998</v>
      </c>
      <c r="Q1506" s="65">
        <v>212847.02</v>
      </c>
      <c r="R1506" s="65">
        <f t="shared" ref="R1506:R1511" si="299">H1506-O1506</f>
        <v>242323021.36999997</v>
      </c>
      <c r="S1506" s="65" t="e">
        <f>#REF!-P1506</f>
        <v>#REF!</v>
      </c>
      <c r="T1506" s="65" t="e">
        <f>#REF!-Q1506</f>
        <v>#REF!</v>
      </c>
      <c r="U1506" s="18" t="str">
        <f t="shared" si="288"/>
        <v>00 0 00 00000000</v>
      </c>
    </row>
    <row r="1507" spans="1:21" s="17" customFormat="1" ht="39.6">
      <c r="A1507" s="15"/>
      <c r="B1507" s="146" t="s">
        <v>285</v>
      </c>
      <c r="C1507" s="134" t="s">
        <v>410</v>
      </c>
      <c r="D1507" s="134" t="s">
        <v>74</v>
      </c>
      <c r="E1507" s="134" t="s">
        <v>471</v>
      </c>
      <c r="F1507" s="134" t="s">
        <v>286</v>
      </c>
      <c r="G1507" s="134" t="s">
        <v>10</v>
      </c>
      <c r="H1507" s="152">
        <f t="shared" ref="H1507:H1510" si="300">H1508</f>
        <v>7251460</v>
      </c>
      <c r="I1507" s="109">
        <f t="shared" si="297"/>
        <v>7251460</v>
      </c>
      <c r="J1507" s="16">
        <f t="shared" si="298"/>
        <v>0</v>
      </c>
      <c r="K1507" s="36">
        <v>7251.46</v>
      </c>
      <c r="O1507" s="36">
        <v>7251.46</v>
      </c>
      <c r="P1507" s="36">
        <v>5251.46</v>
      </c>
      <c r="Q1507" s="36">
        <v>5251.46</v>
      </c>
      <c r="R1507" s="36">
        <f t="shared" si="299"/>
        <v>7244208.54</v>
      </c>
      <c r="S1507" s="36" t="e">
        <f>#REF!-P1507</f>
        <v>#REF!</v>
      </c>
      <c r="T1507" s="36" t="e">
        <f>#REF!-Q1507</f>
        <v>#REF!</v>
      </c>
      <c r="U1507" s="18" t="str">
        <f t="shared" si="288"/>
        <v>02 0 00 00000000</v>
      </c>
    </row>
    <row r="1508" spans="1:21" s="17" customFormat="1" ht="52.8">
      <c r="A1508" s="15"/>
      <c r="B1508" s="133" t="s">
        <v>287</v>
      </c>
      <c r="C1508" s="134" t="s">
        <v>410</v>
      </c>
      <c r="D1508" s="134" t="s">
        <v>74</v>
      </c>
      <c r="E1508" s="134" t="s">
        <v>471</v>
      </c>
      <c r="F1508" s="134" t="s">
        <v>288</v>
      </c>
      <c r="G1508" s="134" t="s">
        <v>10</v>
      </c>
      <c r="H1508" s="152">
        <f t="shared" si="300"/>
        <v>7251460</v>
      </c>
      <c r="I1508" s="109">
        <f t="shared" si="297"/>
        <v>7251460</v>
      </c>
      <c r="J1508" s="16">
        <f t="shared" si="298"/>
        <v>0</v>
      </c>
      <c r="K1508" s="36">
        <v>7251.46</v>
      </c>
      <c r="O1508" s="36">
        <v>7251.46</v>
      </c>
      <c r="P1508" s="36">
        <v>5251.46</v>
      </c>
      <c r="Q1508" s="36">
        <v>5251.46</v>
      </c>
      <c r="R1508" s="36">
        <f t="shared" si="299"/>
        <v>7244208.54</v>
      </c>
      <c r="S1508" s="36" t="e">
        <f>#REF!-P1508</f>
        <v>#REF!</v>
      </c>
      <c r="T1508" s="36" t="e">
        <f>#REF!-Q1508</f>
        <v>#REF!</v>
      </c>
      <c r="U1508" s="18" t="str">
        <f t="shared" si="288"/>
        <v>02 Б 00 00000000</v>
      </c>
    </row>
    <row r="1509" spans="1:21" s="17" customFormat="1" ht="66">
      <c r="A1509" s="15"/>
      <c r="B1509" s="137" t="s">
        <v>825</v>
      </c>
      <c r="C1509" s="134" t="s">
        <v>410</v>
      </c>
      <c r="D1509" s="134" t="s">
        <v>74</v>
      </c>
      <c r="E1509" s="134" t="s">
        <v>471</v>
      </c>
      <c r="F1509" s="134" t="s">
        <v>826</v>
      </c>
      <c r="G1509" s="134" t="s">
        <v>10</v>
      </c>
      <c r="H1509" s="152">
        <f t="shared" si="300"/>
        <v>7251460</v>
      </c>
      <c r="I1509" s="109">
        <f t="shared" si="297"/>
        <v>7251460</v>
      </c>
      <c r="J1509" s="16">
        <f t="shared" si="298"/>
        <v>0</v>
      </c>
      <c r="K1509" s="36">
        <v>7251.46</v>
      </c>
      <c r="O1509" s="36">
        <v>7251.46</v>
      </c>
      <c r="P1509" s="36">
        <v>5251.46</v>
      </c>
      <c r="Q1509" s="36">
        <v>5251.46</v>
      </c>
      <c r="R1509" s="36">
        <f t="shared" si="299"/>
        <v>7244208.54</v>
      </c>
      <c r="S1509" s="36" t="e">
        <f>#REF!-P1509</f>
        <v>#REF!</v>
      </c>
      <c r="T1509" s="36" t="e">
        <f>#REF!-Q1509</f>
        <v>#REF!</v>
      </c>
      <c r="U1509" s="18" t="str">
        <f t="shared" si="288"/>
        <v>02 Б 02 00000000</v>
      </c>
    </row>
    <row r="1510" spans="1:21" s="17" customFormat="1" ht="52.8">
      <c r="A1510" s="15"/>
      <c r="B1510" s="137" t="s">
        <v>827</v>
      </c>
      <c r="C1510" s="134" t="s">
        <v>410</v>
      </c>
      <c r="D1510" s="134" t="s">
        <v>74</v>
      </c>
      <c r="E1510" s="134" t="s">
        <v>471</v>
      </c>
      <c r="F1510" s="134" t="s">
        <v>828</v>
      </c>
      <c r="G1510" s="134" t="s">
        <v>10</v>
      </c>
      <c r="H1510" s="152">
        <f t="shared" si="300"/>
        <v>7251460</v>
      </c>
      <c r="I1510" s="109">
        <f t="shared" si="297"/>
        <v>7251460</v>
      </c>
      <c r="J1510" s="16">
        <f t="shared" si="298"/>
        <v>0</v>
      </c>
      <c r="K1510" s="36">
        <v>7251.46</v>
      </c>
      <c r="O1510" s="36">
        <v>7251.46</v>
      </c>
      <c r="P1510" s="36">
        <v>5251.46</v>
      </c>
      <c r="Q1510" s="36">
        <v>5251.46</v>
      </c>
      <c r="R1510" s="36">
        <f t="shared" si="299"/>
        <v>7244208.54</v>
      </c>
      <c r="S1510" s="36" t="e">
        <f>#REF!-P1510</f>
        <v>#REF!</v>
      </c>
      <c r="T1510" s="36" t="e">
        <f>#REF!-Q1510</f>
        <v>#REF!</v>
      </c>
      <c r="U1510" s="18" t="str">
        <f t="shared" si="288"/>
        <v>02 Б 02 20560000</v>
      </c>
    </row>
    <row r="1511" spans="1:21" s="17" customFormat="1" ht="26.4">
      <c r="A1511" s="15"/>
      <c r="B1511" s="133" t="s">
        <v>29</v>
      </c>
      <c r="C1511" s="134" t="s">
        <v>410</v>
      </c>
      <c r="D1511" s="134" t="s">
        <v>74</v>
      </c>
      <c r="E1511" s="134" t="s">
        <v>471</v>
      </c>
      <c r="F1511" s="134" t="s">
        <v>828</v>
      </c>
      <c r="G1511" s="134" t="s">
        <v>30</v>
      </c>
      <c r="H1511" s="136">
        <f>H1512</f>
        <v>7251460</v>
      </c>
      <c r="I1511" s="105">
        <f t="shared" si="297"/>
        <v>7251460</v>
      </c>
      <c r="J1511" s="16">
        <f t="shared" si="298"/>
        <v>0</v>
      </c>
      <c r="K1511" s="36">
        <v>7251.46</v>
      </c>
      <c r="O1511" s="36">
        <v>7251.46</v>
      </c>
      <c r="P1511" s="36">
        <v>5251.46</v>
      </c>
      <c r="Q1511" s="36">
        <v>5251.46</v>
      </c>
      <c r="R1511" s="36">
        <f t="shared" si="299"/>
        <v>7244208.54</v>
      </c>
      <c r="S1511" s="36" t="e">
        <f>#REF!-P1511</f>
        <v>#REF!</v>
      </c>
      <c r="T1511" s="36" t="e">
        <f>#REF!-Q1511</f>
        <v>#REF!</v>
      </c>
      <c r="U1511" s="18" t="str">
        <f t="shared" si="288"/>
        <v>02 Б 02 20560240</v>
      </c>
    </row>
    <row r="1512" spans="1:21" s="17" customFormat="1" ht="15.6">
      <c r="A1512" s="15"/>
      <c r="B1512" s="133" t="s">
        <v>31</v>
      </c>
      <c r="C1512" s="134" t="s">
        <v>410</v>
      </c>
      <c r="D1512" s="134" t="s">
        <v>74</v>
      </c>
      <c r="E1512" s="134" t="s">
        <v>471</v>
      </c>
      <c r="F1512" s="134" t="s">
        <v>828</v>
      </c>
      <c r="G1512" s="134" t="s">
        <v>32</v>
      </c>
      <c r="H1512" s="136">
        <v>7251460</v>
      </c>
      <c r="I1512" s="105"/>
      <c r="J1512" s="16"/>
      <c r="K1512" s="36"/>
      <c r="O1512" s="36"/>
      <c r="P1512" s="36"/>
      <c r="Q1512" s="36"/>
      <c r="R1512" s="36"/>
      <c r="S1512" s="36"/>
      <c r="T1512" s="36"/>
      <c r="U1512" s="18"/>
    </row>
    <row r="1513" spans="1:21" s="17" customFormat="1" ht="39.6">
      <c r="A1513" s="15"/>
      <c r="B1513" s="137" t="s">
        <v>293</v>
      </c>
      <c r="C1513" s="135" t="s">
        <v>410</v>
      </c>
      <c r="D1513" s="135" t="s">
        <v>74</v>
      </c>
      <c r="E1513" s="135" t="s">
        <v>471</v>
      </c>
      <c r="F1513" s="135" t="s">
        <v>294</v>
      </c>
      <c r="G1513" s="134" t="s">
        <v>10</v>
      </c>
      <c r="H1513" s="152">
        <f>H1514</f>
        <v>235312522.35999998</v>
      </c>
      <c r="I1513" s="109">
        <f>ROUND(K1513*1000,2)</f>
        <v>235312520</v>
      </c>
      <c r="J1513" s="16">
        <f>H1513-I1513</f>
        <v>2.3599999845027924</v>
      </c>
      <c r="K1513" s="36">
        <v>235312.52</v>
      </c>
      <c r="O1513" s="36">
        <v>233709.52999999997</v>
      </c>
      <c r="P1513" s="36">
        <v>189332.91999999998</v>
      </c>
      <c r="Q1513" s="36">
        <v>207595.56</v>
      </c>
      <c r="R1513" s="36">
        <f>H1513-O1513</f>
        <v>235078812.82999998</v>
      </c>
      <c r="S1513" s="36" t="e">
        <f>#REF!-P1513</f>
        <v>#REF!</v>
      </c>
      <c r="T1513" s="36" t="e">
        <f>#REF!-Q1513</f>
        <v>#REF!</v>
      </c>
      <c r="U1513" s="18" t="str">
        <f t="shared" si="288"/>
        <v>04 0 00 00000000</v>
      </c>
    </row>
    <row r="1514" spans="1:21" s="17" customFormat="1" ht="39.6">
      <c r="A1514" s="15"/>
      <c r="B1514" s="151" t="s">
        <v>295</v>
      </c>
      <c r="C1514" s="135" t="s">
        <v>410</v>
      </c>
      <c r="D1514" s="135" t="s">
        <v>74</v>
      </c>
      <c r="E1514" s="135" t="s">
        <v>471</v>
      </c>
      <c r="F1514" s="135" t="s">
        <v>296</v>
      </c>
      <c r="G1514" s="134" t="s">
        <v>10</v>
      </c>
      <c r="H1514" s="152">
        <f>H1515+H1540</f>
        <v>235312522.35999998</v>
      </c>
      <c r="I1514" s="109">
        <f>ROUND(K1514*1000,2)</f>
        <v>235312520</v>
      </c>
      <c r="J1514" s="16">
        <f>H1514-I1514</f>
        <v>2.3599999845027924</v>
      </c>
      <c r="K1514" s="36">
        <v>235312.52</v>
      </c>
      <c r="O1514" s="36">
        <v>233709.52999999997</v>
      </c>
      <c r="P1514" s="36">
        <v>189332.91999999998</v>
      </c>
      <c r="Q1514" s="36">
        <v>207595.56</v>
      </c>
      <c r="R1514" s="36">
        <f>H1514-O1514</f>
        <v>235078812.82999998</v>
      </c>
      <c r="S1514" s="36" t="e">
        <f>#REF!-P1514</f>
        <v>#REF!</v>
      </c>
      <c r="T1514" s="36" t="e">
        <f>#REF!-Q1514</f>
        <v>#REF!</v>
      </c>
      <c r="U1514" s="18" t="str">
        <f t="shared" si="288"/>
        <v>04 2 00 00000000</v>
      </c>
    </row>
    <row r="1515" spans="1:21" s="17" customFormat="1" ht="39.6">
      <c r="A1515" s="15"/>
      <c r="B1515" s="133" t="s">
        <v>297</v>
      </c>
      <c r="C1515" s="135" t="s">
        <v>410</v>
      </c>
      <c r="D1515" s="135" t="s">
        <v>74</v>
      </c>
      <c r="E1515" s="135" t="s">
        <v>471</v>
      </c>
      <c r="F1515" s="135" t="s">
        <v>298</v>
      </c>
      <c r="G1515" s="134" t="s">
        <v>10</v>
      </c>
      <c r="H1515" s="152">
        <f>H1516+H1519+H1522+H1534+H1537+H1525+H1528+H1531</f>
        <v>177184924.35999998</v>
      </c>
      <c r="I1515" s="109">
        <f>ROUND(K1515*1000,2)</f>
        <v>177184920</v>
      </c>
      <c r="J1515" s="16">
        <f>H1515-I1515</f>
        <v>4.3599999845027924</v>
      </c>
      <c r="K1515" s="36">
        <v>177184.91999999998</v>
      </c>
      <c r="O1515" s="36">
        <v>177184.91999999998</v>
      </c>
      <c r="P1515" s="36">
        <v>137808.31</v>
      </c>
      <c r="Q1515" s="36">
        <v>156070.95000000001</v>
      </c>
      <c r="R1515" s="36">
        <f>H1515-O1515</f>
        <v>177007739.44</v>
      </c>
      <c r="S1515" s="36" t="e">
        <f>#REF!-P1515</f>
        <v>#REF!</v>
      </c>
      <c r="T1515" s="36" t="e">
        <f>#REF!-Q1515</f>
        <v>#REF!</v>
      </c>
      <c r="U1515" s="18" t="str">
        <f t="shared" si="288"/>
        <v>04 2 02 00000000</v>
      </c>
    </row>
    <row r="1516" spans="1:21" s="17" customFormat="1" ht="26.4">
      <c r="A1516" s="15"/>
      <c r="B1516" s="133" t="s">
        <v>829</v>
      </c>
      <c r="C1516" s="135" t="s">
        <v>410</v>
      </c>
      <c r="D1516" s="135" t="s">
        <v>74</v>
      </c>
      <c r="E1516" s="135" t="s">
        <v>471</v>
      </c>
      <c r="F1516" s="135" t="s">
        <v>830</v>
      </c>
      <c r="G1516" s="134" t="s">
        <v>10</v>
      </c>
      <c r="H1516" s="152">
        <f>H1517</f>
        <v>78131710</v>
      </c>
      <c r="I1516" s="109">
        <f>ROUND(K1516*1000,2)</f>
        <v>78131710</v>
      </c>
      <c r="J1516" s="16">
        <f>H1516-I1516</f>
        <v>0</v>
      </c>
      <c r="K1516" s="36">
        <v>78131.709999999992</v>
      </c>
      <c r="O1516" s="36">
        <v>78131.709999999992</v>
      </c>
      <c r="P1516" s="36">
        <v>72051.709999999992</v>
      </c>
      <c r="Q1516" s="36">
        <v>72051.709999999992</v>
      </c>
      <c r="R1516" s="36">
        <f>H1516-O1516</f>
        <v>78053578.290000007</v>
      </c>
      <c r="S1516" s="36" t="e">
        <f>#REF!-P1516</f>
        <v>#REF!</v>
      </c>
      <c r="T1516" s="36" t="e">
        <f>#REF!-Q1516</f>
        <v>#REF!</v>
      </c>
      <c r="U1516" s="18" t="str">
        <f t="shared" si="288"/>
        <v>04 2 02 20130000</v>
      </c>
    </row>
    <row r="1517" spans="1:21" s="17" customFormat="1" ht="26.4">
      <c r="A1517" s="15"/>
      <c r="B1517" s="133" t="s">
        <v>29</v>
      </c>
      <c r="C1517" s="135" t="s">
        <v>410</v>
      </c>
      <c r="D1517" s="135" t="s">
        <v>74</v>
      </c>
      <c r="E1517" s="135" t="s">
        <v>471</v>
      </c>
      <c r="F1517" s="135" t="s">
        <v>830</v>
      </c>
      <c r="G1517" s="134" t="s">
        <v>30</v>
      </c>
      <c r="H1517" s="136">
        <f>H1518</f>
        <v>78131710</v>
      </c>
      <c r="I1517" s="105">
        <f>ROUND(K1517*1000,2)</f>
        <v>78131710</v>
      </c>
      <c r="J1517" s="16">
        <f>H1517-I1517</f>
        <v>0</v>
      </c>
      <c r="K1517" s="36">
        <v>78131.709999999992</v>
      </c>
      <c r="O1517" s="36">
        <v>78131.709999999992</v>
      </c>
      <c r="P1517" s="36">
        <v>72051.709999999992</v>
      </c>
      <c r="Q1517" s="36">
        <v>72051.709999999992</v>
      </c>
      <c r="R1517" s="36">
        <f>H1517-O1517</f>
        <v>78053578.290000007</v>
      </c>
      <c r="S1517" s="36" t="e">
        <f>#REF!-P1517</f>
        <v>#REF!</v>
      </c>
      <c r="T1517" s="36" t="e">
        <f>#REF!-Q1517</f>
        <v>#REF!</v>
      </c>
      <c r="U1517" s="18" t="str">
        <f t="shared" si="288"/>
        <v>04 2 02 20130240</v>
      </c>
    </row>
    <row r="1518" spans="1:21" s="17" customFormat="1" ht="15.6">
      <c r="A1518" s="15"/>
      <c r="B1518" s="133" t="s">
        <v>31</v>
      </c>
      <c r="C1518" s="135" t="s">
        <v>410</v>
      </c>
      <c r="D1518" s="135" t="s">
        <v>74</v>
      </c>
      <c r="E1518" s="135" t="s">
        <v>471</v>
      </c>
      <c r="F1518" s="135" t="s">
        <v>830</v>
      </c>
      <c r="G1518" s="134" t="s">
        <v>32</v>
      </c>
      <c r="H1518" s="136">
        <v>78131710</v>
      </c>
      <c r="I1518" s="105"/>
      <c r="J1518" s="16"/>
      <c r="K1518" s="36"/>
      <c r="O1518" s="36"/>
      <c r="P1518" s="36"/>
      <c r="Q1518" s="36"/>
      <c r="R1518" s="36"/>
      <c r="S1518" s="36"/>
      <c r="T1518" s="36"/>
      <c r="U1518" s="18"/>
    </row>
    <row r="1519" spans="1:21" s="17" customFormat="1" ht="105.6">
      <c r="A1519" s="15" t="s">
        <v>81</v>
      </c>
      <c r="B1519" s="133" t="s">
        <v>831</v>
      </c>
      <c r="C1519" s="135" t="s">
        <v>410</v>
      </c>
      <c r="D1519" s="135" t="s">
        <v>74</v>
      </c>
      <c r="E1519" s="135" t="s">
        <v>471</v>
      </c>
      <c r="F1519" s="135" t="s">
        <v>832</v>
      </c>
      <c r="G1519" s="134" t="s">
        <v>10</v>
      </c>
      <c r="H1519" s="152">
        <f>H1520</f>
        <v>18688990.969999999</v>
      </c>
      <c r="I1519" s="109">
        <f>ROUND(K1519*1000,2)</f>
        <v>18688990</v>
      </c>
      <c r="J1519" s="16">
        <f>H1519-I1519</f>
        <v>0.9699999988079071</v>
      </c>
      <c r="K1519" s="36">
        <v>18688.990000000002</v>
      </c>
      <c r="O1519" s="36">
        <v>18688.990000000002</v>
      </c>
      <c r="P1519" s="36">
        <v>18688.990000000002</v>
      </c>
      <c r="Q1519" s="36">
        <v>18688.990000000002</v>
      </c>
      <c r="R1519" s="36">
        <f>H1519-O1519</f>
        <v>18670301.98</v>
      </c>
      <c r="S1519" s="36" t="e">
        <f>#REF!-P1519</f>
        <v>#REF!</v>
      </c>
      <c r="T1519" s="36" t="e">
        <f>#REF!-Q1519</f>
        <v>#REF!</v>
      </c>
      <c r="U1519" s="18" t="str">
        <f t="shared" si="288"/>
        <v>04 2 02 20810000</v>
      </c>
    </row>
    <row r="1520" spans="1:21" s="17" customFormat="1" ht="26.4">
      <c r="A1520" s="15"/>
      <c r="B1520" s="133" t="s">
        <v>29</v>
      </c>
      <c r="C1520" s="135" t="s">
        <v>410</v>
      </c>
      <c r="D1520" s="135" t="s">
        <v>74</v>
      </c>
      <c r="E1520" s="135" t="s">
        <v>471</v>
      </c>
      <c r="F1520" s="135" t="s">
        <v>832</v>
      </c>
      <c r="G1520" s="134" t="s">
        <v>30</v>
      </c>
      <c r="H1520" s="136">
        <f>H1521</f>
        <v>18688990.969999999</v>
      </c>
      <c r="I1520" s="105">
        <f>ROUND(K1520*1000,2)</f>
        <v>18688990</v>
      </c>
      <c r="J1520" s="16">
        <f>H1520-I1520</f>
        <v>0.9699999988079071</v>
      </c>
      <c r="K1520" s="36">
        <v>18688.990000000002</v>
      </c>
      <c r="O1520" s="36">
        <v>18688.990000000002</v>
      </c>
      <c r="P1520" s="36">
        <v>18688.990000000002</v>
      </c>
      <c r="Q1520" s="36">
        <v>18688.990000000002</v>
      </c>
      <c r="R1520" s="36">
        <f>H1520-O1520</f>
        <v>18670301.98</v>
      </c>
      <c r="S1520" s="36" t="e">
        <f>#REF!-P1520</f>
        <v>#REF!</v>
      </c>
      <c r="T1520" s="36" t="e">
        <f>#REF!-Q1520</f>
        <v>#REF!</v>
      </c>
      <c r="U1520" s="18" t="str">
        <f t="shared" si="288"/>
        <v>04 2 02 20810240</v>
      </c>
    </row>
    <row r="1521" spans="1:21" s="17" customFormat="1" ht="15.6">
      <c r="A1521" s="15"/>
      <c r="B1521" s="133" t="s">
        <v>31</v>
      </c>
      <c r="C1521" s="135" t="s">
        <v>410</v>
      </c>
      <c r="D1521" s="135" t="s">
        <v>74</v>
      </c>
      <c r="E1521" s="135" t="s">
        <v>471</v>
      </c>
      <c r="F1521" s="135" t="s">
        <v>832</v>
      </c>
      <c r="G1521" s="134" t="s">
        <v>32</v>
      </c>
      <c r="H1521" s="136">
        <v>18688990.969999999</v>
      </c>
      <c r="I1521" s="105"/>
      <c r="J1521" s="16"/>
      <c r="K1521" s="36"/>
      <c r="O1521" s="36"/>
      <c r="P1521" s="36"/>
      <c r="Q1521" s="36"/>
      <c r="R1521" s="36"/>
      <c r="S1521" s="36"/>
      <c r="T1521" s="36"/>
      <c r="U1521" s="18"/>
    </row>
    <row r="1522" spans="1:21" s="17" customFormat="1" ht="26.4">
      <c r="A1522" s="15"/>
      <c r="B1522" s="133" t="s">
        <v>833</v>
      </c>
      <c r="C1522" s="135" t="s">
        <v>410</v>
      </c>
      <c r="D1522" s="135" t="s">
        <v>74</v>
      </c>
      <c r="E1522" s="135" t="s">
        <v>471</v>
      </c>
      <c r="F1522" s="135" t="s">
        <v>834</v>
      </c>
      <c r="G1522" s="134" t="s">
        <v>10</v>
      </c>
      <c r="H1522" s="152">
        <f>H1523</f>
        <v>1350000</v>
      </c>
      <c r="I1522" s="109">
        <f>ROUND(K1522*1000,2)</f>
        <v>1350000</v>
      </c>
      <c r="J1522" s="16">
        <f>H1522-I1522</f>
        <v>0</v>
      </c>
      <c r="K1522" s="36">
        <v>1350</v>
      </c>
      <c r="O1522" s="36">
        <v>1350</v>
      </c>
      <c r="P1522" s="36">
        <v>1350</v>
      </c>
      <c r="Q1522" s="36">
        <v>1350</v>
      </c>
      <c r="R1522" s="36">
        <f>H1522-O1522</f>
        <v>1348650</v>
      </c>
      <c r="S1522" s="36" t="e">
        <f>#REF!-P1522</f>
        <v>#REF!</v>
      </c>
      <c r="T1522" s="36" t="e">
        <f>#REF!-Q1522</f>
        <v>#REF!</v>
      </c>
      <c r="U1522" s="18" t="str">
        <f t="shared" si="288"/>
        <v>04 2 02 20830000</v>
      </c>
    </row>
    <row r="1523" spans="1:21" s="17" customFormat="1" ht="26.4">
      <c r="A1523" s="15"/>
      <c r="B1523" s="133" t="s">
        <v>29</v>
      </c>
      <c r="C1523" s="135" t="s">
        <v>410</v>
      </c>
      <c r="D1523" s="135" t="s">
        <v>74</v>
      </c>
      <c r="E1523" s="135" t="s">
        <v>471</v>
      </c>
      <c r="F1523" s="135" t="s">
        <v>834</v>
      </c>
      <c r="G1523" s="134" t="s">
        <v>30</v>
      </c>
      <c r="H1523" s="136">
        <f>H1524</f>
        <v>1350000</v>
      </c>
      <c r="I1523" s="105">
        <f>ROUND(K1523*1000,2)</f>
        <v>1350000</v>
      </c>
      <c r="J1523" s="16">
        <f>H1523-I1523</f>
        <v>0</v>
      </c>
      <c r="K1523" s="36">
        <v>1350</v>
      </c>
      <c r="O1523" s="36">
        <v>1350</v>
      </c>
      <c r="P1523" s="36">
        <v>1350</v>
      </c>
      <c r="Q1523" s="36">
        <v>1350</v>
      </c>
      <c r="R1523" s="36">
        <f>H1523-O1523</f>
        <v>1348650</v>
      </c>
      <c r="S1523" s="36" t="e">
        <f>#REF!-P1523</f>
        <v>#REF!</v>
      </c>
      <c r="T1523" s="36" t="e">
        <f>#REF!-Q1523</f>
        <v>#REF!</v>
      </c>
      <c r="U1523" s="18" t="str">
        <f t="shared" si="288"/>
        <v>04 2 02 20830240</v>
      </c>
    </row>
    <row r="1524" spans="1:21" s="17" customFormat="1" ht="15.6">
      <c r="A1524" s="15"/>
      <c r="B1524" s="133" t="s">
        <v>31</v>
      </c>
      <c r="C1524" s="135" t="s">
        <v>410</v>
      </c>
      <c r="D1524" s="135" t="s">
        <v>74</v>
      </c>
      <c r="E1524" s="135" t="s">
        <v>471</v>
      </c>
      <c r="F1524" s="135" t="s">
        <v>834</v>
      </c>
      <c r="G1524" s="134" t="s">
        <v>32</v>
      </c>
      <c r="H1524" s="136">
        <v>1350000</v>
      </c>
      <c r="I1524" s="105"/>
      <c r="J1524" s="16"/>
      <c r="K1524" s="36"/>
      <c r="O1524" s="36"/>
      <c r="P1524" s="36"/>
      <c r="Q1524" s="36"/>
      <c r="R1524" s="36"/>
      <c r="S1524" s="36"/>
      <c r="T1524" s="36"/>
      <c r="U1524" s="18"/>
    </row>
    <row r="1525" spans="1:21" s="17" customFormat="1" ht="26.4">
      <c r="A1525" s="15"/>
      <c r="B1525" s="133" t="s">
        <v>835</v>
      </c>
      <c r="C1525" s="135" t="s">
        <v>410</v>
      </c>
      <c r="D1525" s="135" t="s">
        <v>74</v>
      </c>
      <c r="E1525" s="135" t="s">
        <v>471</v>
      </c>
      <c r="F1525" s="135" t="s">
        <v>836</v>
      </c>
      <c r="G1525" s="134" t="s">
        <v>10</v>
      </c>
      <c r="H1525" s="152">
        <f>H1526</f>
        <v>21274620</v>
      </c>
      <c r="I1525" s="109">
        <f>ROUND(K1525*1000,2)</f>
        <v>21274620</v>
      </c>
      <c r="J1525" s="16">
        <f>H1525-I1525</f>
        <v>0</v>
      </c>
      <c r="K1525" s="36">
        <v>21274.62</v>
      </c>
      <c r="O1525" s="36">
        <v>21274.62</v>
      </c>
      <c r="P1525" s="36">
        <v>4435.2800000000007</v>
      </c>
      <c r="Q1525" s="36">
        <v>22697.919999999998</v>
      </c>
      <c r="R1525" s="36">
        <f>H1525-O1525</f>
        <v>21253345.379999999</v>
      </c>
      <c r="S1525" s="36" t="e">
        <f>#REF!-P1525</f>
        <v>#REF!</v>
      </c>
      <c r="T1525" s="36" t="e">
        <f>#REF!-Q1525</f>
        <v>#REF!</v>
      </c>
      <c r="U1525" s="18" t="str">
        <f t="shared" si="288"/>
        <v>04 2 02 21180000</v>
      </c>
    </row>
    <row r="1526" spans="1:21" s="17" customFormat="1" ht="15.6">
      <c r="A1526" s="15"/>
      <c r="B1526" s="133" t="s">
        <v>837</v>
      </c>
      <c r="C1526" s="135" t="s">
        <v>410</v>
      </c>
      <c r="D1526" s="135" t="s">
        <v>74</v>
      </c>
      <c r="E1526" s="135" t="s">
        <v>471</v>
      </c>
      <c r="F1526" s="135" t="s">
        <v>836</v>
      </c>
      <c r="G1526" s="134" t="s">
        <v>838</v>
      </c>
      <c r="H1526" s="136">
        <f>H1527</f>
        <v>21274620</v>
      </c>
      <c r="I1526" s="105">
        <f>ROUND(K1526*1000,2)</f>
        <v>21274620</v>
      </c>
      <c r="J1526" s="16">
        <f>H1526-I1526</f>
        <v>0</v>
      </c>
      <c r="K1526" s="36">
        <v>21274.62</v>
      </c>
      <c r="O1526" s="36">
        <v>21274.62</v>
      </c>
      <c r="P1526" s="36">
        <v>4435.2800000000007</v>
      </c>
      <c r="Q1526" s="36">
        <v>22697.919999999998</v>
      </c>
      <c r="R1526" s="36">
        <f>H1526-O1526</f>
        <v>21253345.379999999</v>
      </c>
      <c r="S1526" s="36" t="e">
        <f>#REF!-P1526</f>
        <v>#REF!</v>
      </c>
      <c r="T1526" s="36" t="e">
        <f>#REF!-Q1526</f>
        <v>#REF!</v>
      </c>
      <c r="U1526" s="18" t="str">
        <f t="shared" si="288"/>
        <v>04 2 02 21180410</v>
      </c>
    </row>
    <row r="1527" spans="1:21" s="17" customFormat="1" ht="26.4">
      <c r="A1527" s="15"/>
      <c r="B1527" s="133" t="s">
        <v>839</v>
      </c>
      <c r="C1527" s="135" t="s">
        <v>410</v>
      </c>
      <c r="D1527" s="135" t="s">
        <v>74</v>
      </c>
      <c r="E1527" s="135" t="s">
        <v>471</v>
      </c>
      <c r="F1527" s="135" t="s">
        <v>836</v>
      </c>
      <c r="G1527" s="134" t="s">
        <v>840</v>
      </c>
      <c r="H1527" s="136">
        <v>21274620</v>
      </c>
      <c r="I1527" s="105"/>
      <c r="J1527" s="16"/>
      <c r="K1527" s="36"/>
      <c r="O1527" s="36"/>
      <c r="P1527" s="36"/>
      <c r="Q1527" s="36"/>
      <c r="R1527" s="36"/>
      <c r="S1527" s="36"/>
      <c r="T1527" s="36"/>
      <c r="U1527" s="18" t="str">
        <f t="shared" si="288"/>
        <v>04 2 02 21180414</v>
      </c>
    </row>
    <row r="1528" spans="1:21" s="17" customFormat="1" ht="171.6">
      <c r="A1528" s="15"/>
      <c r="B1528" s="133" t="s">
        <v>841</v>
      </c>
      <c r="C1528" s="135" t="s">
        <v>410</v>
      </c>
      <c r="D1528" s="135" t="s">
        <v>74</v>
      </c>
      <c r="E1528" s="135" t="s">
        <v>471</v>
      </c>
      <c r="F1528" s="135" t="s">
        <v>842</v>
      </c>
      <c r="G1528" s="134" t="s">
        <v>10</v>
      </c>
      <c r="H1528" s="152">
        <f>H1529</f>
        <v>19287713.539999999</v>
      </c>
      <c r="I1528" s="109">
        <f>ROUND(K1528*1000,2)</f>
        <v>19287710</v>
      </c>
      <c r="J1528" s="16">
        <f>H1528-I1528</f>
        <v>3.5399999991059303</v>
      </c>
      <c r="K1528" s="36">
        <v>19287.71</v>
      </c>
      <c r="O1528" s="36">
        <v>19287.71</v>
      </c>
      <c r="P1528" s="36">
        <v>0</v>
      </c>
      <c r="Q1528" s="36">
        <v>0</v>
      </c>
      <c r="R1528" s="36">
        <f>H1528-O1528</f>
        <v>19268425.829999998</v>
      </c>
      <c r="S1528" s="36" t="e">
        <f>#REF!-P1528</f>
        <v>#REF!</v>
      </c>
      <c r="T1528" s="36" t="e">
        <f>#REF!-Q1528</f>
        <v>#REF!</v>
      </c>
      <c r="U1528" s="66" t="str">
        <f t="shared" si="288"/>
        <v>04 2 02 21460000</v>
      </c>
    </row>
    <row r="1529" spans="1:21" s="17" customFormat="1" ht="26.4">
      <c r="A1529" s="15"/>
      <c r="B1529" s="133" t="s">
        <v>29</v>
      </c>
      <c r="C1529" s="135" t="s">
        <v>410</v>
      </c>
      <c r="D1529" s="135" t="s">
        <v>74</v>
      </c>
      <c r="E1529" s="135" t="s">
        <v>471</v>
      </c>
      <c r="F1529" s="135" t="s">
        <v>842</v>
      </c>
      <c r="G1529" s="134" t="s">
        <v>30</v>
      </c>
      <c r="H1529" s="136">
        <f>H1530</f>
        <v>19287713.539999999</v>
      </c>
      <c r="I1529" s="105">
        <f>ROUND(K1529*1000,2)</f>
        <v>19287710</v>
      </c>
      <c r="J1529" s="16">
        <f>H1529-I1529</f>
        <v>3.5399999991059303</v>
      </c>
      <c r="K1529" s="36">
        <v>19287.71</v>
      </c>
      <c r="O1529" s="36">
        <v>19287.71</v>
      </c>
      <c r="P1529" s="36">
        <v>0</v>
      </c>
      <c r="Q1529" s="36">
        <v>0</v>
      </c>
      <c r="R1529" s="36">
        <f>H1529-O1529</f>
        <v>19268425.829999998</v>
      </c>
      <c r="S1529" s="36" t="e">
        <f>#REF!-P1529</f>
        <v>#REF!</v>
      </c>
      <c r="T1529" s="36" t="e">
        <f>#REF!-Q1529</f>
        <v>#REF!</v>
      </c>
      <c r="U1529" s="66" t="str">
        <f t="shared" si="288"/>
        <v>04 2 02 21460240</v>
      </c>
    </row>
    <row r="1530" spans="1:21" s="17" customFormat="1" ht="15.6">
      <c r="A1530" s="15"/>
      <c r="B1530" s="133" t="s">
        <v>31</v>
      </c>
      <c r="C1530" s="135" t="s">
        <v>410</v>
      </c>
      <c r="D1530" s="135" t="s">
        <v>74</v>
      </c>
      <c r="E1530" s="135" t="s">
        <v>471</v>
      </c>
      <c r="F1530" s="135" t="s">
        <v>842</v>
      </c>
      <c r="G1530" s="134" t="s">
        <v>32</v>
      </c>
      <c r="H1530" s="136">
        <v>19287713.539999999</v>
      </c>
      <c r="I1530" s="105"/>
      <c r="J1530" s="16"/>
      <c r="K1530" s="36"/>
      <c r="O1530" s="36"/>
      <c r="P1530" s="36"/>
      <c r="Q1530" s="36"/>
      <c r="R1530" s="36"/>
      <c r="S1530" s="36"/>
      <c r="T1530" s="36"/>
      <c r="U1530" s="66"/>
    </row>
    <row r="1531" spans="1:21" s="17" customFormat="1" ht="66">
      <c r="A1531" s="15"/>
      <c r="B1531" s="133" t="s">
        <v>843</v>
      </c>
      <c r="C1531" s="135" t="s">
        <v>410</v>
      </c>
      <c r="D1531" s="135" t="s">
        <v>74</v>
      </c>
      <c r="E1531" s="135" t="s">
        <v>471</v>
      </c>
      <c r="F1531" s="135" t="s">
        <v>844</v>
      </c>
      <c r="G1531" s="134" t="s">
        <v>10</v>
      </c>
      <c r="H1531" s="152">
        <f>H1532</f>
        <v>6350000</v>
      </c>
      <c r="I1531" s="109">
        <f>ROUND(K1531*1000,2)</f>
        <v>6350000</v>
      </c>
      <c r="J1531" s="16">
        <f>H1531-I1531</f>
        <v>0</v>
      </c>
      <c r="K1531" s="36">
        <v>6350</v>
      </c>
      <c r="O1531" s="36">
        <v>6350</v>
      </c>
      <c r="P1531" s="36">
        <v>0</v>
      </c>
      <c r="Q1531" s="36">
        <v>0</v>
      </c>
      <c r="R1531" s="36">
        <f>H1531-O1531</f>
        <v>6343650</v>
      </c>
      <c r="S1531" s="36" t="e">
        <f>#REF!-P1531</f>
        <v>#REF!</v>
      </c>
      <c r="T1531" s="36" t="e">
        <f>#REF!-Q1531</f>
        <v>#REF!</v>
      </c>
      <c r="U1531" s="66" t="str">
        <f t="shared" si="288"/>
        <v>04 2 02 21490000</v>
      </c>
    </row>
    <row r="1532" spans="1:21" s="17" customFormat="1" ht="26.4">
      <c r="A1532" s="15"/>
      <c r="B1532" s="133" t="s">
        <v>29</v>
      </c>
      <c r="C1532" s="135" t="s">
        <v>410</v>
      </c>
      <c r="D1532" s="135" t="s">
        <v>74</v>
      </c>
      <c r="E1532" s="135" t="s">
        <v>471</v>
      </c>
      <c r="F1532" s="135" t="s">
        <v>844</v>
      </c>
      <c r="G1532" s="134" t="s">
        <v>30</v>
      </c>
      <c r="H1532" s="136">
        <f>H1533</f>
        <v>6350000</v>
      </c>
      <c r="I1532" s="105">
        <f>ROUND(K1532*1000,2)</f>
        <v>6350000</v>
      </c>
      <c r="J1532" s="16">
        <f>H1532-I1532</f>
        <v>0</v>
      </c>
      <c r="K1532" s="36">
        <v>6350</v>
      </c>
      <c r="O1532" s="36">
        <v>6350</v>
      </c>
      <c r="P1532" s="36">
        <v>0</v>
      </c>
      <c r="Q1532" s="36">
        <v>0</v>
      </c>
      <c r="R1532" s="36">
        <f>H1532-O1532</f>
        <v>6343650</v>
      </c>
      <c r="S1532" s="36" t="e">
        <f>#REF!-P1532</f>
        <v>#REF!</v>
      </c>
      <c r="T1532" s="36" t="e">
        <f>#REF!-Q1532</f>
        <v>#REF!</v>
      </c>
      <c r="U1532" s="66" t="str">
        <f t="shared" si="288"/>
        <v>04 2 02 21490240</v>
      </c>
    </row>
    <row r="1533" spans="1:21" s="17" customFormat="1" ht="15.6">
      <c r="A1533" s="15"/>
      <c r="B1533" s="133" t="s">
        <v>31</v>
      </c>
      <c r="C1533" s="135" t="s">
        <v>410</v>
      </c>
      <c r="D1533" s="135" t="s">
        <v>74</v>
      </c>
      <c r="E1533" s="135" t="s">
        <v>471</v>
      </c>
      <c r="F1533" s="135" t="s">
        <v>844</v>
      </c>
      <c r="G1533" s="134" t="s">
        <v>32</v>
      </c>
      <c r="H1533" s="136">
        <v>6350000</v>
      </c>
      <c r="I1533" s="105"/>
      <c r="J1533" s="16"/>
      <c r="K1533" s="36"/>
      <c r="O1533" s="36"/>
      <c r="P1533" s="36"/>
      <c r="Q1533" s="36"/>
      <c r="R1533" s="36"/>
      <c r="S1533" s="36"/>
      <c r="T1533" s="36"/>
      <c r="U1533" s="66"/>
    </row>
    <row r="1534" spans="1:21" s="17" customFormat="1" ht="66">
      <c r="A1534" s="15"/>
      <c r="B1534" s="133" t="s">
        <v>845</v>
      </c>
      <c r="C1534" s="134" t="s">
        <v>410</v>
      </c>
      <c r="D1534" s="135" t="s">
        <v>74</v>
      </c>
      <c r="E1534" s="135" t="s">
        <v>471</v>
      </c>
      <c r="F1534" s="32" t="s">
        <v>846</v>
      </c>
      <c r="G1534" s="134" t="s">
        <v>10</v>
      </c>
      <c r="H1534" s="152">
        <f>H1535</f>
        <v>17260620</v>
      </c>
      <c r="I1534" s="109">
        <f>ROUND(K1534*1000,2)</f>
        <v>17260620</v>
      </c>
      <c r="J1534" s="16">
        <f>H1534-I1534</f>
        <v>0</v>
      </c>
      <c r="K1534" s="36">
        <v>17260.62</v>
      </c>
      <c r="O1534" s="36">
        <v>17260.62</v>
      </c>
      <c r="P1534" s="36">
        <v>26441.059999999998</v>
      </c>
      <c r="Q1534" s="36">
        <v>26441.059999999998</v>
      </c>
      <c r="R1534" s="36">
        <f>H1534-O1534</f>
        <v>17243359.379999999</v>
      </c>
      <c r="S1534" s="36" t="e">
        <f>#REF!-P1534</f>
        <v>#REF!</v>
      </c>
      <c r="T1534" s="36" t="e">
        <f>#REF!-Q1534</f>
        <v>#REF!</v>
      </c>
      <c r="U1534" s="18" t="str">
        <f t="shared" si="288"/>
        <v>04 2 02 60090000</v>
      </c>
    </row>
    <row r="1535" spans="1:21" s="17" customFormat="1" ht="39.6">
      <c r="A1535" s="15"/>
      <c r="B1535" s="139" t="s">
        <v>203</v>
      </c>
      <c r="C1535" s="134" t="s">
        <v>410</v>
      </c>
      <c r="D1535" s="135" t="s">
        <v>74</v>
      </c>
      <c r="E1535" s="135" t="s">
        <v>471</v>
      </c>
      <c r="F1535" s="32" t="s">
        <v>846</v>
      </c>
      <c r="G1535" s="134" t="s">
        <v>204</v>
      </c>
      <c r="H1535" s="136">
        <f>ROUND(K1535*1000,2)</f>
        <v>17260620</v>
      </c>
      <c r="I1535" s="105">
        <f>ROUND(K1535*1000,2)</f>
        <v>17260620</v>
      </c>
      <c r="J1535" s="16">
        <f>H1535-I1535</f>
        <v>0</v>
      </c>
      <c r="K1535" s="36">
        <v>17260.62</v>
      </c>
      <c r="O1535" s="36">
        <v>17260.62</v>
      </c>
      <c r="P1535" s="36">
        <v>26441.059999999998</v>
      </c>
      <c r="Q1535" s="36">
        <v>26441.059999999998</v>
      </c>
      <c r="R1535" s="36">
        <f>H1535-O1535</f>
        <v>17243359.379999999</v>
      </c>
      <c r="S1535" s="36" t="e">
        <f>#REF!-P1535</f>
        <v>#REF!</v>
      </c>
      <c r="T1535" s="36" t="e">
        <f>#REF!-Q1535</f>
        <v>#REF!</v>
      </c>
      <c r="U1535" s="18" t="str">
        <f t="shared" si="288"/>
        <v>04 2 02 60090810</v>
      </c>
    </row>
    <row r="1536" spans="1:21" s="17" customFormat="1" ht="52.8">
      <c r="A1536" s="15"/>
      <c r="B1536" s="133" t="s">
        <v>205</v>
      </c>
      <c r="C1536" s="134" t="s">
        <v>410</v>
      </c>
      <c r="D1536" s="135" t="s">
        <v>74</v>
      </c>
      <c r="E1536" s="135" t="s">
        <v>471</v>
      </c>
      <c r="F1536" s="32" t="s">
        <v>846</v>
      </c>
      <c r="G1536" s="134" t="s">
        <v>206</v>
      </c>
      <c r="H1536" s="136">
        <v>17260620</v>
      </c>
      <c r="I1536" s="105"/>
      <c r="J1536" s="16"/>
      <c r="K1536" s="36"/>
      <c r="O1536" s="36"/>
      <c r="P1536" s="36"/>
      <c r="Q1536" s="36"/>
      <c r="R1536" s="36"/>
      <c r="S1536" s="36"/>
      <c r="T1536" s="36"/>
      <c r="U1536" s="18"/>
    </row>
    <row r="1537" spans="1:21" s="17" customFormat="1" ht="39.6">
      <c r="A1537" s="15"/>
      <c r="B1537" s="133" t="s">
        <v>847</v>
      </c>
      <c r="C1537" s="134" t="s">
        <v>410</v>
      </c>
      <c r="D1537" s="135" t="s">
        <v>74</v>
      </c>
      <c r="E1537" s="135" t="s">
        <v>471</v>
      </c>
      <c r="F1537" s="32" t="s">
        <v>848</v>
      </c>
      <c r="G1537" s="134" t="s">
        <v>10</v>
      </c>
      <c r="H1537" s="152">
        <f>H1538</f>
        <v>14841269.85</v>
      </c>
      <c r="I1537" s="109">
        <f>ROUND(K1537*1000,2)</f>
        <v>14841270</v>
      </c>
      <c r="J1537" s="16">
        <f>H1537-I1537</f>
        <v>-0.15000000037252903</v>
      </c>
      <c r="K1537" s="36">
        <v>14841.27</v>
      </c>
      <c r="O1537" s="36">
        <v>14841.27</v>
      </c>
      <c r="P1537" s="36">
        <v>14841.27</v>
      </c>
      <c r="Q1537" s="36">
        <v>14841.27</v>
      </c>
      <c r="R1537" s="36">
        <f>H1537-O1537</f>
        <v>14826428.58</v>
      </c>
      <c r="S1537" s="36" t="e">
        <f>#REF!-P1537</f>
        <v>#REF!</v>
      </c>
      <c r="T1537" s="36" t="e">
        <f>#REF!-Q1537</f>
        <v>#REF!</v>
      </c>
      <c r="U1537" s="18" t="str">
        <f t="shared" si="288"/>
        <v>04 2 02 S6460000</v>
      </c>
    </row>
    <row r="1538" spans="1:21" s="17" customFormat="1" ht="26.4">
      <c r="A1538" s="15"/>
      <c r="B1538" s="133" t="s">
        <v>29</v>
      </c>
      <c r="C1538" s="134" t="s">
        <v>410</v>
      </c>
      <c r="D1538" s="135" t="s">
        <v>74</v>
      </c>
      <c r="E1538" s="135" t="s">
        <v>471</v>
      </c>
      <c r="F1538" s="32" t="s">
        <v>848</v>
      </c>
      <c r="G1538" s="134" t="s">
        <v>30</v>
      </c>
      <c r="H1538" s="136">
        <f>H1539</f>
        <v>14841269.85</v>
      </c>
      <c r="I1538" s="105">
        <f>ROUND(K1538*1000,2)</f>
        <v>14841270</v>
      </c>
      <c r="J1538" s="16">
        <f>H1538-I1538</f>
        <v>-0.15000000037252903</v>
      </c>
      <c r="K1538" s="36">
        <v>14841.27</v>
      </c>
      <c r="O1538" s="36">
        <v>14841.27</v>
      </c>
      <c r="P1538" s="36">
        <v>14841.27</v>
      </c>
      <c r="Q1538" s="36">
        <v>14841.27</v>
      </c>
      <c r="R1538" s="36">
        <f>H1538-O1538</f>
        <v>14826428.58</v>
      </c>
      <c r="S1538" s="36" t="e">
        <f>#REF!-P1538</f>
        <v>#REF!</v>
      </c>
      <c r="T1538" s="36" t="e">
        <f>#REF!-Q1538</f>
        <v>#REF!</v>
      </c>
      <c r="U1538" s="18" t="str">
        <f t="shared" ref="U1538:U1640" si="301">CONCATENATE(F1538,G1538)</f>
        <v>04 2 02 S6460240</v>
      </c>
    </row>
    <row r="1539" spans="1:21" s="17" customFormat="1" ht="15.6">
      <c r="A1539" s="15"/>
      <c r="B1539" s="133" t="s">
        <v>31</v>
      </c>
      <c r="C1539" s="134" t="s">
        <v>410</v>
      </c>
      <c r="D1539" s="135" t="s">
        <v>74</v>
      </c>
      <c r="E1539" s="135" t="s">
        <v>471</v>
      </c>
      <c r="F1539" s="32" t="s">
        <v>848</v>
      </c>
      <c r="G1539" s="134" t="s">
        <v>32</v>
      </c>
      <c r="H1539" s="136">
        <v>14841269.85</v>
      </c>
      <c r="I1539" s="105"/>
      <c r="J1539" s="16"/>
      <c r="K1539" s="36"/>
      <c r="O1539" s="36"/>
      <c r="P1539" s="36"/>
      <c r="Q1539" s="36"/>
      <c r="R1539" s="36"/>
      <c r="S1539" s="36"/>
      <c r="T1539" s="36"/>
      <c r="U1539" s="18"/>
    </row>
    <row r="1540" spans="1:21" s="17" customFormat="1" ht="26.4">
      <c r="A1540" s="15"/>
      <c r="B1540" s="133" t="s">
        <v>849</v>
      </c>
      <c r="C1540" s="135" t="s">
        <v>410</v>
      </c>
      <c r="D1540" s="135" t="s">
        <v>74</v>
      </c>
      <c r="E1540" s="135" t="s">
        <v>471</v>
      </c>
      <c r="F1540" s="135" t="s">
        <v>850</v>
      </c>
      <c r="G1540" s="134" t="s">
        <v>10</v>
      </c>
      <c r="H1540" s="152">
        <f>H1545+H1541</f>
        <v>58127598</v>
      </c>
      <c r="I1540" s="109">
        <f>ROUND(K1540*1000,2)</f>
        <v>58127600</v>
      </c>
      <c r="J1540" s="16">
        <f>H1540-I1540</f>
        <v>-2</v>
      </c>
      <c r="K1540" s="36">
        <v>58127.6</v>
      </c>
      <c r="O1540" s="36">
        <v>56524.61</v>
      </c>
      <c r="P1540" s="36">
        <v>51524.61</v>
      </c>
      <c r="Q1540" s="36">
        <v>51524.61</v>
      </c>
      <c r="R1540" s="36">
        <f>H1540-O1540</f>
        <v>58071073.390000001</v>
      </c>
      <c r="S1540" s="36" t="e">
        <f>#REF!-P1540</f>
        <v>#REF!</v>
      </c>
      <c r="T1540" s="36" t="e">
        <f>#REF!-Q1540</f>
        <v>#REF!</v>
      </c>
      <c r="U1540" s="18" t="str">
        <f t="shared" si="301"/>
        <v>04 2 03 00000000</v>
      </c>
    </row>
    <row r="1541" spans="1:21" s="17" customFormat="1" ht="26.4">
      <c r="A1541" s="15"/>
      <c r="B1541" s="146" t="s">
        <v>137</v>
      </c>
      <c r="C1541" s="135" t="s">
        <v>410</v>
      </c>
      <c r="D1541" s="135" t="s">
        <v>74</v>
      </c>
      <c r="E1541" s="135" t="s">
        <v>471</v>
      </c>
      <c r="F1541" s="135" t="s">
        <v>851</v>
      </c>
      <c r="G1541" s="135" t="s">
        <v>10</v>
      </c>
      <c r="H1541" s="136">
        <f>H1542</f>
        <v>42580750</v>
      </c>
      <c r="I1541" s="105">
        <f>ROUND(K1541*1000,2)</f>
        <v>42580750</v>
      </c>
      <c r="J1541" s="16">
        <f>H1541-I1541</f>
        <v>0</v>
      </c>
      <c r="K1541" s="22">
        <v>42580.75</v>
      </c>
      <c r="O1541" s="22">
        <v>42580.75</v>
      </c>
      <c r="P1541" s="22">
        <v>42580.75</v>
      </c>
      <c r="Q1541" s="22">
        <v>42580.75</v>
      </c>
      <c r="R1541" s="22">
        <f>H1541-O1541</f>
        <v>42538169.25</v>
      </c>
      <c r="S1541" s="22" t="e">
        <f>#REF!-P1541</f>
        <v>#REF!</v>
      </c>
      <c r="T1541" s="22" t="e">
        <f>#REF!-Q1541</f>
        <v>#REF!</v>
      </c>
      <c r="U1541" s="18" t="str">
        <f t="shared" si="301"/>
        <v>04 2 03 11010000</v>
      </c>
    </row>
    <row r="1542" spans="1:21" s="17" customFormat="1" ht="15.6">
      <c r="A1542" s="15"/>
      <c r="B1542" s="143" t="s">
        <v>403</v>
      </c>
      <c r="C1542" s="135" t="s">
        <v>410</v>
      </c>
      <c r="D1542" s="135" t="s">
        <v>74</v>
      </c>
      <c r="E1542" s="135" t="s">
        <v>471</v>
      </c>
      <c r="F1542" s="135" t="s">
        <v>851</v>
      </c>
      <c r="G1542" s="135" t="s">
        <v>404</v>
      </c>
      <c r="H1542" s="136">
        <f>SUM(H1543:H1544)</f>
        <v>42580750</v>
      </c>
      <c r="I1542" s="105">
        <f>ROUND(K1542*1000,2)</f>
        <v>42580750</v>
      </c>
      <c r="J1542" s="16">
        <f>H1542-I1542</f>
        <v>0</v>
      </c>
      <c r="K1542" s="22">
        <v>42580.75</v>
      </c>
      <c r="O1542" s="22">
        <v>42580.75</v>
      </c>
      <c r="P1542" s="22">
        <v>42580.75</v>
      </c>
      <c r="Q1542" s="22">
        <v>42580.75</v>
      </c>
      <c r="R1542" s="22">
        <f>H1542-O1542</f>
        <v>42538169.25</v>
      </c>
      <c r="S1542" s="22" t="e">
        <f>#REF!-P1542</f>
        <v>#REF!</v>
      </c>
      <c r="T1542" s="22" t="e">
        <f>#REF!-Q1542</f>
        <v>#REF!</v>
      </c>
      <c r="U1542" s="18" t="str">
        <f t="shared" si="301"/>
        <v>04 2 03 11010610</v>
      </c>
    </row>
    <row r="1543" spans="1:21" s="26" customFormat="1" ht="52.8">
      <c r="A1543" s="23"/>
      <c r="B1543" s="137" t="s">
        <v>405</v>
      </c>
      <c r="C1543" s="135" t="s">
        <v>410</v>
      </c>
      <c r="D1543" s="135" t="s">
        <v>74</v>
      </c>
      <c r="E1543" s="135" t="s">
        <v>471</v>
      </c>
      <c r="F1543" s="135" t="s">
        <v>851</v>
      </c>
      <c r="G1543" s="135" t="s">
        <v>406</v>
      </c>
      <c r="H1543" s="136">
        <v>41780750</v>
      </c>
      <c r="I1543" s="106"/>
      <c r="J1543" s="25"/>
      <c r="K1543" s="24"/>
      <c r="O1543" s="24"/>
      <c r="P1543" s="24"/>
      <c r="Q1543" s="24"/>
      <c r="R1543" s="24"/>
      <c r="S1543" s="24"/>
      <c r="T1543" s="24"/>
      <c r="U1543" s="27"/>
    </row>
    <row r="1544" spans="1:21" s="26" customFormat="1" ht="15.6">
      <c r="A1544" s="23"/>
      <c r="B1544" s="137" t="s">
        <v>407</v>
      </c>
      <c r="C1544" s="135" t="s">
        <v>410</v>
      </c>
      <c r="D1544" s="135" t="s">
        <v>74</v>
      </c>
      <c r="E1544" s="135" t="s">
        <v>471</v>
      </c>
      <c r="F1544" s="135" t="s">
        <v>851</v>
      </c>
      <c r="G1544" s="135" t="s">
        <v>408</v>
      </c>
      <c r="H1544" s="136">
        <v>800000</v>
      </c>
      <c r="I1544" s="106"/>
      <c r="J1544" s="25"/>
      <c r="K1544" s="24"/>
      <c r="O1544" s="24"/>
      <c r="P1544" s="24"/>
      <c r="Q1544" s="24"/>
      <c r="R1544" s="24"/>
      <c r="S1544" s="24"/>
      <c r="T1544" s="24"/>
      <c r="U1544" s="27"/>
    </row>
    <row r="1545" spans="1:21" s="17" customFormat="1" ht="39.6">
      <c r="A1545" s="15"/>
      <c r="B1545" s="133" t="s">
        <v>852</v>
      </c>
      <c r="C1545" s="135" t="s">
        <v>410</v>
      </c>
      <c r="D1545" s="135" t="s">
        <v>74</v>
      </c>
      <c r="E1545" s="135" t="s">
        <v>471</v>
      </c>
      <c r="F1545" s="135" t="s">
        <v>853</v>
      </c>
      <c r="G1545" s="134" t="s">
        <v>10</v>
      </c>
      <c r="H1545" s="152">
        <f>H1546</f>
        <v>15546848</v>
      </c>
      <c r="I1545" s="109">
        <f>ROUND(K1545*1000,2)</f>
        <v>15546850</v>
      </c>
      <c r="J1545" s="16">
        <f>H1545-I1545</f>
        <v>-2</v>
      </c>
      <c r="K1545" s="36">
        <v>15546.85</v>
      </c>
      <c r="O1545" s="36">
        <v>13943.86</v>
      </c>
      <c r="P1545" s="36">
        <v>8943.86</v>
      </c>
      <c r="Q1545" s="36">
        <v>8943.86</v>
      </c>
      <c r="R1545" s="36">
        <f>H1545-O1545</f>
        <v>15532904.140000001</v>
      </c>
      <c r="S1545" s="36" t="e">
        <f>#REF!-P1545</f>
        <v>#REF!</v>
      </c>
      <c r="T1545" s="36" t="e">
        <f>#REF!-Q1545</f>
        <v>#REF!</v>
      </c>
      <c r="U1545" s="18" t="str">
        <f t="shared" si="301"/>
        <v>04 2 03 20570000</v>
      </c>
    </row>
    <row r="1546" spans="1:21" s="17" customFormat="1" ht="26.4">
      <c r="A1546" s="15"/>
      <c r="B1546" s="133" t="s">
        <v>29</v>
      </c>
      <c r="C1546" s="135" t="s">
        <v>410</v>
      </c>
      <c r="D1546" s="135" t="s">
        <v>74</v>
      </c>
      <c r="E1546" s="135" t="s">
        <v>471</v>
      </c>
      <c r="F1546" s="135" t="s">
        <v>853</v>
      </c>
      <c r="G1546" s="134" t="s">
        <v>30</v>
      </c>
      <c r="H1546" s="136">
        <f>H1547</f>
        <v>15546848</v>
      </c>
      <c r="I1546" s="105">
        <f>ROUND(K1546*1000,2)</f>
        <v>15546850</v>
      </c>
      <c r="J1546" s="16">
        <f>H1546-I1546</f>
        <v>-2</v>
      </c>
      <c r="K1546" s="36">
        <v>15546.85</v>
      </c>
      <c r="O1546" s="36">
        <v>13943.86</v>
      </c>
      <c r="P1546" s="36">
        <v>8943.86</v>
      </c>
      <c r="Q1546" s="36">
        <v>8943.86</v>
      </c>
      <c r="R1546" s="36">
        <f>H1546-O1546</f>
        <v>15532904.140000001</v>
      </c>
      <c r="S1546" s="36" t="e">
        <f>#REF!-P1546</f>
        <v>#REF!</v>
      </c>
      <c r="T1546" s="36" t="e">
        <f>#REF!-Q1546</f>
        <v>#REF!</v>
      </c>
      <c r="U1546" s="18" t="str">
        <f t="shared" si="301"/>
        <v>04 2 03 20570240</v>
      </c>
    </row>
    <row r="1547" spans="1:21" s="17" customFormat="1" ht="15.6">
      <c r="A1547" s="15"/>
      <c r="B1547" s="133" t="s">
        <v>31</v>
      </c>
      <c r="C1547" s="135" t="s">
        <v>410</v>
      </c>
      <c r="D1547" s="135" t="s">
        <v>74</v>
      </c>
      <c r="E1547" s="135" t="s">
        <v>471</v>
      </c>
      <c r="F1547" s="135" t="s">
        <v>853</v>
      </c>
      <c r="G1547" s="134" t="s">
        <v>32</v>
      </c>
      <c r="H1547" s="136">
        <v>15546848</v>
      </c>
      <c r="I1547" s="105"/>
      <c r="J1547" s="16"/>
      <c r="K1547" s="36"/>
      <c r="O1547" s="36"/>
      <c r="P1547" s="36"/>
      <c r="Q1547" s="36"/>
      <c r="R1547" s="36"/>
      <c r="S1547" s="36"/>
      <c r="T1547" s="36"/>
      <c r="U1547" s="18"/>
    </row>
    <row r="1548" spans="1:21" s="17" customFormat="1" ht="15.6">
      <c r="A1548" s="15"/>
      <c r="B1548" s="129" t="s">
        <v>284</v>
      </c>
      <c r="C1548" s="130" t="s">
        <v>410</v>
      </c>
      <c r="D1548" s="131" t="s">
        <v>74</v>
      </c>
      <c r="E1548" s="131" t="s">
        <v>58</v>
      </c>
      <c r="F1548" s="131" t="s">
        <v>9</v>
      </c>
      <c r="G1548" s="131" t="s">
        <v>10</v>
      </c>
      <c r="H1548" s="132">
        <f>H1549</f>
        <v>3000000</v>
      </c>
      <c r="I1548" s="104">
        <f>ROUND(K1548*1000,2)</f>
        <v>3000000</v>
      </c>
      <c r="J1548" s="16">
        <f>H1548-I1548</f>
        <v>0</v>
      </c>
      <c r="K1548" s="20">
        <v>3000</v>
      </c>
      <c r="O1548" s="20"/>
      <c r="P1548" s="20"/>
      <c r="Q1548" s="20"/>
      <c r="R1548" s="36">
        <f>H1548-O1548</f>
        <v>3000000</v>
      </c>
      <c r="S1548" s="36" t="e">
        <f>#REF!-P1548</f>
        <v>#REF!</v>
      </c>
      <c r="T1548" s="36" t="e">
        <f>#REF!-Q1548</f>
        <v>#REF!</v>
      </c>
      <c r="U1548" s="18" t="str">
        <f t="shared" si="301"/>
        <v>00 0 00 00000000</v>
      </c>
    </row>
    <row r="1549" spans="1:21" s="17" customFormat="1" ht="39.6">
      <c r="A1549" s="15"/>
      <c r="B1549" s="133" t="s">
        <v>88</v>
      </c>
      <c r="C1549" s="135" t="s">
        <v>410</v>
      </c>
      <c r="D1549" s="135" t="s">
        <v>74</v>
      </c>
      <c r="E1549" s="135" t="s">
        <v>58</v>
      </c>
      <c r="F1549" s="135" t="s">
        <v>89</v>
      </c>
      <c r="G1549" s="134" t="s">
        <v>10</v>
      </c>
      <c r="H1549" s="152">
        <f>H1550</f>
        <v>3000000</v>
      </c>
      <c r="I1549" s="109">
        <f>ROUND(K1549*1000,2)</f>
        <v>3000000</v>
      </c>
      <c r="J1549" s="16">
        <f>H1549-I1549</f>
        <v>0</v>
      </c>
      <c r="K1549" s="36">
        <v>3000</v>
      </c>
      <c r="O1549" s="36"/>
      <c r="P1549" s="36"/>
      <c r="Q1549" s="36"/>
      <c r="R1549" s="36">
        <f>H1549-O1549</f>
        <v>3000000</v>
      </c>
      <c r="S1549" s="36" t="e">
        <f>#REF!-P1549</f>
        <v>#REF!</v>
      </c>
      <c r="T1549" s="36" t="e">
        <f>#REF!-Q1549</f>
        <v>#REF!</v>
      </c>
      <c r="U1549" s="18" t="str">
        <f t="shared" si="301"/>
        <v>98 0 00 00000000</v>
      </c>
    </row>
    <row r="1550" spans="1:21" s="17" customFormat="1" ht="15.6">
      <c r="A1550" s="15"/>
      <c r="B1550" s="133" t="s">
        <v>90</v>
      </c>
      <c r="C1550" s="135" t="s">
        <v>410</v>
      </c>
      <c r="D1550" s="135" t="s">
        <v>74</v>
      </c>
      <c r="E1550" s="135" t="s">
        <v>58</v>
      </c>
      <c r="F1550" s="135" t="s">
        <v>91</v>
      </c>
      <c r="G1550" s="134" t="s">
        <v>10</v>
      </c>
      <c r="H1550" s="152">
        <f>H1551</f>
        <v>3000000</v>
      </c>
      <c r="I1550" s="109">
        <f>ROUND(K1550*1000,2)</f>
        <v>3000000</v>
      </c>
      <c r="J1550" s="16">
        <f>H1550-I1550</f>
        <v>0</v>
      </c>
      <c r="K1550" s="36">
        <v>3000</v>
      </c>
      <c r="O1550" s="36"/>
      <c r="P1550" s="36"/>
      <c r="Q1550" s="36"/>
      <c r="R1550" s="36">
        <f>H1550-O1550</f>
        <v>3000000</v>
      </c>
      <c r="S1550" s="36" t="e">
        <f>#REF!-P1550</f>
        <v>#REF!</v>
      </c>
      <c r="T1550" s="36" t="e">
        <f>#REF!-Q1550</f>
        <v>#REF!</v>
      </c>
      <c r="U1550" s="18" t="str">
        <f t="shared" si="301"/>
        <v>98 1 00 00000000</v>
      </c>
    </row>
    <row r="1551" spans="1:21" s="17" customFormat="1" ht="26.4">
      <c r="A1551" s="15"/>
      <c r="B1551" s="133" t="s">
        <v>854</v>
      </c>
      <c r="C1551" s="135" t="s">
        <v>410</v>
      </c>
      <c r="D1551" s="135" t="s">
        <v>74</v>
      </c>
      <c r="E1551" s="135" t="s">
        <v>58</v>
      </c>
      <c r="F1551" s="135" t="s">
        <v>855</v>
      </c>
      <c r="G1551" s="134" t="s">
        <v>10</v>
      </c>
      <c r="H1551" s="152">
        <f>H1552</f>
        <v>3000000</v>
      </c>
      <c r="I1551" s="109">
        <f>ROUND(K1551*1000,2)</f>
        <v>3000000</v>
      </c>
      <c r="J1551" s="16">
        <f>H1551-I1551</f>
        <v>0</v>
      </c>
      <c r="K1551" s="36">
        <v>3000</v>
      </c>
      <c r="O1551" s="36"/>
      <c r="P1551" s="36"/>
      <c r="Q1551" s="36"/>
      <c r="R1551" s="36">
        <f>H1551-O1551</f>
        <v>3000000</v>
      </c>
      <c r="S1551" s="36" t="e">
        <f>#REF!-P1551</f>
        <v>#REF!</v>
      </c>
      <c r="T1551" s="36" t="e">
        <f>#REF!-Q1551</f>
        <v>#REF!</v>
      </c>
      <c r="U1551" s="18" t="str">
        <f t="shared" si="301"/>
        <v>98 1 00 21540000</v>
      </c>
    </row>
    <row r="1552" spans="1:21" s="17" customFormat="1" ht="26.4">
      <c r="A1552" s="15"/>
      <c r="B1552" s="133" t="s">
        <v>29</v>
      </c>
      <c r="C1552" s="135" t="s">
        <v>410</v>
      </c>
      <c r="D1552" s="135" t="s">
        <v>74</v>
      </c>
      <c r="E1552" s="135" t="s">
        <v>58</v>
      </c>
      <c r="F1552" s="135" t="s">
        <v>855</v>
      </c>
      <c r="G1552" s="134" t="s">
        <v>30</v>
      </c>
      <c r="H1552" s="136">
        <f>H1553</f>
        <v>3000000</v>
      </c>
      <c r="I1552" s="105">
        <f>ROUND(K1552*1000,2)</f>
        <v>3000000</v>
      </c>
      <c r="J1552" s="16">
        <f>H1552-I1552</f>
        <v>0</v>
      </c>
      <c r="K1552" s="36">
        <v>3000</v>
      </c>
      <c r="O1552" s="36"/>
      <c r="P1552" s="36"/>
      <c r="Q1552" s="36"/>
      <c r="R1552" s="36">
        <f>H1552-O1552</f>
        <v>3000000</v>
      </c>
      <c r="S1552" s="36" t="e">
        <f>#REF!-P1552</f>
        <v>#REF!</v>
      </c>
      <c r="T1552" s="36" t="e">
        <f>#REF!-Q1552</f>
        <v>#REF!</v>
      </c>
      <c r="U1552" s="18" t="str">
        <f t="shared" si="301"/>
        <v>98 1 00 21540240</v>
      </c>
    </row>
    <row r="1553" spans="1:21" s="17" customFormat="1" ht="15.6">
      <c r="A1553" s="15"/>
      <c r="B1553" s="133" t="s">
        <v>31</v>
      </c>
      <c r="C1553" s="135" t="s">
        <v>410</v>
      </c>
      <c r="D1553" s="135" t="s">
        <v>74</v>
      </c>
      <c r="E1553" s="135" t="s">
        <v>58</v>
      </c>
      <c r="F1553" s="135" t="s">
        <v>855</v>
      </c>
      <c r="G1553" s="134" t="s">
        <v>32</v>
      </c>
      <c r="H1553" s="136">
        <v>3000000</v>
      </c>
      <c r="I1553" s="105"/>
      <c r="J1553" s="16"/>
      <c r="K1553" s="36"/>
      <c r="O1553" s="36"/>
      <c r="P1553" s="36"/>
      <c r="Q1553" s="36"/>
      <c r="R1553" s="36"/>
      <c r="S1553" s="36"/>
      <c r="T1553" s="36"/>
      <c r="U1553" s="18"/>
    </row>
    <row r="1554" spans="1:21" s="17" customFormat="1" ht="15.6">
      <c r="A1554" s="15"/>
      <c r="B1554" s="126" t="s">
        <v>305</v>
      </c>
      <c r="C1554" s="127" t="s">
        <v>410</v>
      </c>
      <c r="D1554" s="128" t="s">
        <v>87</v>
      </c>
      <c r="E1554" s="128" t="s">
        <v>8</v>
      </c>
      <c r="F1554" s="128" t="s">
        <v>9</v>
      </c>
      <c r="G1554" s="128" t="s">
        <v>10</v>
      </c>
      <c r="H1554" s="77">
        <f>H1555+H1562+H1573+H1627</f>
        <v>281198802.38</v>
      </c>
      <c r="I1554" s="79">
        <f t="shared" ref="I1554:I1560" si="302">ROUND(K1554*1000,2)</f>
        <v>281198810</v>
      </c>
      <c r="J1554" s="16">
        <f t="shared" ref="J1554:J1560" si="303">H1554-I1554</f>
        <v>-7.6200000047683716</v>
      </c>
      <c r="K1554" s="19">
        <v>281198.81</v>
      </c>
      <c r="O1554" s="19">
        <v>281198.81</v>
      </c>
      <c r="P1554" s="19">
        <v>262546.57</v>
      </c>
      <c r="Q1554" s="19">
        <v>265456.62</v>
      </c>
      <c r="R1554" s="19">
        <f t="shared" ref="R1554:R1560" si="304">H1554-O1554</f>
        <v>280917603.56999999</v>
      </c>
      <c r="S1554" s="19" t="e">
        <f>#REF!-P1554</f>
        <v>#REF!</v>
      </c>
      <c r="T1554" s="19" t="e">
        <f>#REF!-Q1554</f>
        <v>#REF!</v>
      </c>
      <c r="U1554" s="18" t="str">
        <f t="shared" si="301"/>
        <v>00 0 00 00000000</v>
      </c>
    </row>
    <row r="1555" spans="1:21" s="17" customFormat="1" ht="15.6">
      <c r="A1555" s="15"/>
      <c r="B1555" s="129" t="s">
        <v>765</v>
      </c>
      <c r="C1555" s="130" t="s">
        <v>410</v>
      </c>
      <c r="D1555" s="131" t="s">
        <v>87</v>
      </c>
      <c r="E1555" s="131" t="s">
        <v>12</v>
      </c>
      <c r="F1555" s="131" t="s">
        <v>9</v>
      </c>
      <c r="G1555" s="131" t="s">
        <v>10</v>
      </c>
      <c r="H1555" s="132">
        <f>H1556</f>
        <v>90000</v>
      </c>
      <c r="I1555" s="104">
        <f t="shared" si="302"/>
        <v>90000</v>
      </c>
      <c r="J1555" s="16">
        <f t="shared" si="303"/>
        <v>0</v>
      </c>
      <c r="K1555" s="20">
        <v>90</v>
      </c>
      <c r="O1555" s="20">
        <v>90</v>
      </c>
      <c r="P1555" s="20">
        <v>90</v>
      </c>
      <c r="Q1555" s="20">
        <v>90</v>
      </c>
      <c r="R1555" s="20">
        <f t="shared" si="304"/>
        <v>89910</v>
      </c>
      <c r="S1555" s="20" t="e">
        <f>#REF!-P1555</f>
        <v>#REF!</v>
      </c>
      <c r="T1555" s="20" t="e">
        <f>#REF!-Q1555</f>
        <v>#REF!</v>
      </c>
      <c r="U1555" s="18" t="str">
        <f t="shared" si="301"/>
        <v>00 0 00 00000000</v>
      </c>
    </row>
    <row r="1556" spans="1:21" s="17" customFormat="1" ht="39.6">
      <c r="A1556" s="15"/>
      <c r="B1556" s="137" t="s">
        <v>293</v>
      </c>
      <c r="C1556" s="134" t="s">
        <v>410</v>
      </c>
      <c r="D1556" s="135" t="s">
        <v>87</v>
      </c>
      <c r="E1556" s="135" t="s">
        <v>12</v>
      </c>
      <c r="F1556" s="32" t="s">
        <v>294</v>
      </c>
      <c r="G1556" s="135" t="s">
        <v>10</v>
      </c>
      <c r="H1556" s="152">
        <f t="shared" ref="H1556:H1557" si="305">H1557</f>
        <v>90000</v>
      </c>
      <c r="I1556" s="109">
        <f t="shared" si="302"/>
        <v>90000</v>
      </c>
      <c r="J1556" s="16">
        <f t="shared" si="303"/>
        <v>0</v>
      </c>
      <c r="K1556" s="36">
        <v>90</v>
      </c>
      <c r="O1556" s="36">
        <v>90</v>
      </c>
      <c r="P1556" s="36">
        <v>90</v>
      </c>
      <c r="Q1556" s="36">
        <v>90</v>
      </c>
      <c r="R1556" s="36">
        <f t="shared" si="304"/>
        <v>89910</v>
      </c>
      <c r="S1556" s="36" t="e">
        <f>#REF!-P1556</f>
        <v>#REF!</v>
      </c>
      <c r="T1556" s="36" t="e">
        <f>#REF!-Q1556</f>
        <v>#REF!</v>
      </c>
      <c r="U1556" s="18" t="str">
        <f t="shared" si="301"/>
        <v>04 0 00 00000000</v>
      </c>
    </row>
    <row r="1557" spans="1:21" s="17" customFormat="1" ht="26.4">
      <c r="A1557" s="15"/>
      <c r="B1557" s="133" t="s">
        <v>766</v>
      </c>
      <c r="C1557" s="134" t="s">
        <v>410</v>
      </c>
      <c r="D1557" s="135" t="s">
        <v>87</v>
      </c>
      <c r="E1557" s="135" t="s">
        <v>12</v>
      </c>
      <c r="F1557" s="32" t="s">
        <v>767</v>
      </c>
      <c r="G1557" s="135" t="s">
        <v>10</v>
      </c>
      <c r="H1557" s="152">
        <f t="shared" si="305"/>
        <v>90000</v>
      </c>
      <c r="I1557" s="109">
        <f t="shared" si="302"/>
        <v>90000</v>
      </c>
      <c r="J1557" s="16">
        <f t="shared" si="303"/>
        <v>0</v>
      </c>
      <c r="K1557" s="36">
        <v>90</v>
      </c>
      <c r="O1557" s="36">
        <v>90</v>
      </c>
      <c r="P1557" s="36">
        <v>90</v>
      </c>
      <c r="Q1557" s="36">
        <v>90</v>
      </c>
      <c r="R1557" s="36">
        <f t="shared" si="304"/>
        <v>89910</v>
      </c>
      <c r="S1557" s="36" t="e">
        <f>#REF!-P1557</f>
        <v>#REF!</v>
      </c>
      <c r="T1557" s="36" t="e">
        <f>#REF!-Q1557</f>
        <v>#REF!</v>
      </c>
      <c r="U1557" s="18" t="str">
        <f t="shared" si="301"/>
        <v>04 1 00 00000000</v>
      </c>
    </row>
    <row r="1558" spans="1:21" s="17" customFormat="1" ht="39.6">
      <c r="A1558" s="15"/>
      <c r="B1558" s="133" t="s">
        <v>793</v>
      </c>
      <c r="C1558" s="134" t="s">
        <v>410</v>
      </c>
      <c r="D1558" s="135" t="s">
        <v>87</v>
      </c>
      <c r="E1558" s="135" t="s">
        <v>12</v>
      </c>
      <c r="F1558" s="32" t="s">
        <v>769</v>
      </c>
      <c r="G1558" s="135" t="s">
        <v>10</v>
      </c>
      <c r="H1558" s="152">
        <f>H1559</f>
        <v>90000</v>
      </c>
      <c r="I1558" s="109">
        <f t="shared" si="302"/>
        <v>90000</v>
      </c>
      <c r="J1558" s="16">
        <f t="shared" si="303"/>
        <v>0</v>
      </c>
      <c r="K1558" s="36">
        <v>90</v>
      </c>
      <c r="O1558" s="36">
        <v>90</v>
      </c>
      <c r="P1558" s="36">
        <v>90</v>
      </c>
      <c r="Q1558" s="36">
        <v>90</v>
      </c>
      <c r="R1558" s="36">
        <f t="shared" si="304"/>
        <v>89910</v>
      </c>
      <c r="S1558" s="36" t="e">
        <f>#REF!-P1558</f>
        <v>#REF!</v>
      </c>
      <c r="T1558" s="36" t="e">
        <f>#REF!-Q1558</f>
        <v>#REF!</v>
      </c>
      <c r="U1558" s="18" t="str">
        <f t="shared" si="301"/>
        <v>04 1 01 00000000</v>
      </c>
    </row>
    <row r="1559" spans="1:21" s="17" customFormat="1" ht="15.6">
      <c r="A1559" s="15"/>
      <c r="B1559" s="133" t="s">
        <v>856</v>
      </c>
      <c r="C1559" s="134" t="s">
        <v>410</v>
      </c>
      <c r="D1559" s="135" t="s">
        <v>87</v>
      </c>
      <c r="E1559" s="135" t="s">
        <v>12</v>
      </c>
      <c r="F1559" s="32" t="s">
        <v>857</v>
      </c>
      <c r="G1559" s="135" t="s">
        <v>10</v>
      </c>
      <c r="H1559" s="152">
        <f>H1560</f>
        <v>90000</v>
      </c>
      <c r="I1559" s="109">
        <f t="shared" si="302"/>
        <v>90000</v>
      </c>
      <c r="J1559" s="16">
        <f t="shared" si="303"/>
        <v>0</v>
      </c>
      <c r="K1559" s="36">
        <v>90</v>
      </c>
      <c r="O1559" s="36">
        <v>90</v>
      </c>
      <c r="P1559" s="36">
        <v>90</v>
      </c>
      <c r="Q1559" s="36">
        <v>90</v>
      </c>
      <c r="R1559" s="36">
        <f t="shared" si="304"/>
        <v>89910</v>
      </c>
      <c r="S1559" s="36" t="e">
        <f>#REF!-P1559</f>
        <v>#REF!</v>
      </c>
      <c r="T1559" s="36" t="e">
        <f>#REF!-Q1559</f>
        <v>#REF!</v>
      </c>
      <c r="U1559" s="18" t="str">
        <f t="shared" si="301"/>
        <v>04 1 01 20200000</v>
      </c>
    </row>
    <row r="1560" spans="1:21" s="17" customFormat="1" ht="26.4">
      <c r="A1560" s="15"/>
      <c r="B1560" s="133" t="s">
        <v>29</v>
      </c>
      <c r="C1560" s="135" t="s">
        <v>410</v>
      </c>
      <c r="D1560" s="135" t="s">
        <v>87</v>
      </c>
      <c r="E1560" s="135" t="s">
        <v>12</v>
      </c>
      <c r="F1560" s="32" t="s">
        <v>857</v>
      </c>
      <c r="G1560" s="135" t="s">
        <v>30</v>
      </c>
      <c r="H1560" s="136">
        <f>H1561</f>
        <v>90000</v>
      </c>
      <c r="I1560" s="105">
        <f t="shared" si="302"/>
        <v>90000</v>
      </c>
      <c r="J1560" s="16">
        <f t="shared" si="303"/>
        <v>0</v>
      </c>
      <c r="K1560" s="36">
        <v>90</v>
      </c>
      <c r="O1560" s="36">
        <v>90</v>
      </c>
      <c r="P1560" s="36">
        <v>90</v>
      </c>
      <c r="Q1560" s="36">
        <v>90</v>
      </c>
      <c r="R1560" s="36">
        <f t="shared" si="304"/>
        <v>89910</v>
      </c>
      <c r="S1560" s="36" t="e">
        <f>#REF!-P1560</f>
        <v>#REF!</v>
      </c>
      <c r="T1560" s="36" t="e">
        <f>#REF!-Q1560</f>
        <v>#REF!</v>
      </c>
      <c r="U1560" s="18" t="str">
        <f t="shared" si="301"/>
        <v>04 1 01 20200240</v>
      </c>
    </row>
    <row r="1561" spans="1:21" s="17" customFormat="1" ht="15.6">
      <c r="A1561" s="15"/>
      <c r="B1561" s="133" t="s">
        <v>31</v>
      </c>
      <c r="C1561" s="135" t="s">
        <v>410</v>
      </c>
      <c r="D1561" s="135" t="s">
        <v>87</v>
      </c>
      <c r="E1561" s="135" t="s">
        <v>12</v>
      </c>
      <c r="F1561" s="32" t="s">
        <v>857</v>
      </c>
      <c r="G1561" s="135" t="s">
        <v>32</v>
      </c>
      <c r="H1561" s="136">
        <v>90000</v>
      </c>
      <c r="I1561" s="105"/>
      <c r="J1561" s="16"/>
      <c r="K1561" s="36"/>
      <c r="O1561" s="36"/>
      <c r="P1561" s="36"/>
      <c r="Q1561" s="36"/>
      <c r="R1561" s="36"/>
      <c r="S1561" s="36"/>
      <c r="T1561" s="36"/>
      <c r="U1561" s="18"/>
    </row>
    <row r="1562" spans="1:21" s="17" customFormat="1" ht="15.6">
      <c r="A1562" s="15"/>
      <c r="B1562" s="129" t="s">
        <v>858</v>
      </c>
      <c r="C1562" s="130">
        <v>620</v>
      </c>
      <c r="D1562" s="131" t="s">
        <v>87</v>
      </c>
      <c r="E1562" s="131" t="s">
        <v>63</v>
      </c>
      <c r="F1562" s="131" t="s">
        <v>9</v>
      </c>
      <c r="G1562" s="131" t="s">
        <v>10</v>
      </c>
      <c r="H1562" s="132">
        <f t="shared" ref="H1562:H1565" si="306">H1563</f>
        <v>120000</v>
      </c>
      <c r="I1562" s="104">
        <f t="shared" ref="I1562:I1567" si="307">ROUND(K1562*1000,2)</f>
        <v>120000</v>
      </c>
      <c r="J1562" s="16">
        <f t="shared" ref="J1562:J1567" si="308">H1562-I1562</f>
        <v>0</v>
      </c>
      <c r="K1562" s="20">
        <v>120</v>
      </c>
      <c r="O1562" s="20">
        <v>120</v>
      </c>
      <c r="P1562" s="20">
        <v>20</v>
      </c>
      <c r="Q1562" s="20">
        <v>20</v>
      </c>
      <c r="R1562" s="20">
        <f t="shared" ref="R1562:R1567" si="309">H1562-O1562</f>
        <v>119880</v>
      </c>
      <c r="S1562" s="20" t="e">
        <f>#REF!-P1562</f>
        <v>#REF!</v>
      </c>
      <c r="T1562" s="20" t="e">
        <f>#REF!-Q1562</f>
        <v>#REF!</v>
      </c>
      <c r="U1562" s="18" t="str">
        <f t="shared" si="301"/>
        <v>00 0 00 00000000</v>
      </c>
    </row>
    <row r="1563" spans="1:21" s="17" customFormat="1" ht="39.6">
      <c r="A1563" s="15"/>
      <c r="B1563" s="137" t="s">
        <v>293</v>
      </c>
      <c r="C1563" s="144">
        <v>620</v>
      </c>
      <c r="D1563" s="135" t="s">
        <v>87</v>
      </c>
      <c r="E1563" s="135" t="s">
        <v>63</v>
      </c>
      <c r="F1563" s="32" t="s">
        <v>294</v>
      </c>
      <c r="G1563" s="135" t="s">
        <v>10</v>
      </c>
      <c r="H1563" s="152">
        <f t="shared" si="306"/>
        <v>120000</v>
      </c>
      <c r="I1563" s="109">
        <f t="shared" si="307"/>
        <v>120000</v>
      </c>
      <c r="J1563" s="16">
        <f t="shared" si="308"/>
        <v>0</v>
      </c>
      <c r="K1563" s="36">
        <v>120</v>
      </c>
      <c r="O1563" s="36">
        <v>120</v>
      </c>
      <c r="P1563" s="36">
        <v>20</v>
      </c>
      <c r="Q1563" s="36">
        <v>20</v>
      </c>
      <c r="R1563" s="36">
        <f t="shared" si="309"/>
        <v>119880</v>
      </c>
      <c r="S1563" s="36" t="e">
        <f>#REF!-P1563</f>
        <v>#REF!</v>
      </c>
      <c r="T1563" s="36" t="e">
        <f>#REF!-Q1563</f>
        <v>#REF!</v>
      </c>
      <c r="U1563" s="18" t="str">
        <f t="shared" si="301"/>
        <v>04 0 00 00000000</v>
      </c>
    </row>
    <row r="1564" spans="1:21" s="17" customFormat="1" ht="26.4">
      <c r="A1564" s="15"/>
      <c r="B1564" s="133" t="s">
        <v>766</v>
      </c>
      <c r="C1564" s="144">
        <v>620</v>
      </c>
      <c r="D1564" s="135" t="s">
        <v>87</v>
      </c>
      <c r="E1564" s="135" t="s">
        <v>63</v>
      </c>
      <c r="F1564" s="32" t="s">
        <v>767</v>
      </c>
      <c r="G1564" s="135" t="s">
        <v>10</v>
      </c>
      <c r="H1564" s="152">
        <f>H1565+H1569</f>
        <v>120000</v>
      </c>
      <c r="I1564" s="109">
        <f t="shared" si="307"/>
        <v>120000</v>
      </c>
      <c r="J1564" s="16">
        <f t="shared" si="308"/>
        <v>0</v>
      </c>
      <c r="K1564" s="36">
        <v>120</v>
      </c>
      <c r="O1564" s="36">
        <v>120</v>
      </c>
      <c r="P1564" s="36">
        <v>20</v>
      </c>
      <c r="Q1564" s="36">
        <v>20</v>
      </c>
      <c r="R1564" s="36">
        <f t="shared" si="309"/>
        <v>119880</v>
      </c>
      <c r="S1564" s="36" t="e">
        <f>#REF!-P1564</f>
        <v>#REF!</v>
      </c>
      <c r="T1564" s="36" t="e">
        <f>#REF!-Q1564</f>
        <v>#REF!</v>
      </c>
      <c r="U1564" s="18" t="str">
        <f t="shared" si="301"/>
        <v>04 1 00 00000000</v>
      </c>
    </row>
    <row r="1565" spans="1:21" s="17" customFormat="1" ht="39.6">
      <c r="A1565" s="15"/>
      <c r="B1565" s="133" t="s">
        <v>859</v>
      </c>
      <c r="C1565" s="144">
        <v>620</v>
      </c>
      <c r="D1565" s="135" t="s">
        <v>87</v>
      </c>
      <c r="E1565" s="135" t="s">
        <v>63</v>
      </c>
      <c r="F1565" s="32" t="s">
        <v>860</v>
      </c>
      <c r="G1565" s="135" t="s">
        <v>10</v>
      </c>
      <c r="H1565" s="152">
        <f t="shared" si="306"/>
        <v>20000</v>
      </c>
      <c r="I1565" s="109">
        <f t="shared" si="307"/>
        <v>20000</v>
      </c>
      <c r="J1565" s="16">
        <f t="shared" si="308"/>
        <v>0</v>
      </c>
      <c r="K1565" s="36">
        <v>20</v>
      </c>
      <c r="O1565" s="36">
        <v>20</v>
      </c>
      <c r="P1565" s="36">
        <v>20</v>
      </c>
      <c r="Q1565" s="36">
        <v>20</v>
      </c>
      <c r="R1565" s="36">
        <f t="shared" si="309"/>
        <v>19980</v>
      </c>
      <c r="S1565" s="36" t="e">
        <f>#REF!-P1565</f>
        <v>#REF!</v>
      </c>
      <c r="T1565" s="36" t="e">
        <f>#REF!-Q1565</f>
        <v>#REF!</v>
      </c>
      <c r="U1565" s="18" t="str">
        <f t="shared" si="301"/>
        <v>04 1 02 00000000</v>
      </c>
    </row>
    <row r="1566" spans="1:21" s="17" customFormat="1" ht="15.6">
      <c r="A1566" s="15"/>
      <c r="B1566" s="133" t="s">
        <v>861</v>
      </c>
      <c r="C1566" s="144">
        <v>620</v>
      </c>
      <c r="D1566" s="135" t="s">
        <v>87</v>
      </c>
      <c r="E1566" s="135" t="s">
        <v>63</v>
      </c>
      <c r="F1566" s="32" t="s">
        <v>862</v>
      </c>
      <c r="G1566" s="135" t="s">
        <v>10</v>
      </c>
      <c r="H1566" s="152">
        <f>H1567</f>
        <v>20000</v>
      </c>
      <c r="I1566" s="109">
        <f t="shared" si="307"/>
        <v>20000</v>
      </c>
      <c r="J1566" s="16">
        <f t="shared" si="308"/>
        <v>0</v>
      </c>
      <c r="K1566" s="36">
        <v>20</v>
      </c>
      <c r="O1566" s="36">
        <v>20</v>
      </c>
      <c r="P1566" s="36">
        <v>20</v>
      </c>
      <c r="Q1566" s="36">
        <v>20</v>
      </c>
      <c r="R1566" s="36">
        <f t="shared" si="309"/>
        <v>19980</v>
      </c>
      <c r="S1566" s="36" t="e">
        <f>#REF!-P1566</f>
        <v>#REF!</v>
      </c>
      <c r="T1566" s="36" t="e">
        <f>#REF!-Q1566</f>
        <v>#REF!</v>
      </c>
      <c r="U1566" s="18" t="str">
        <f t="shared" si="301"/>
        <v>04 1 02 20220000</v>
      </c>
    </row>
    <row r="1567" spans="1:21" s="17" customFormat="1" ht="26.4">
      <c r="A1567" s="15"/>
      <c r="B1567" s="133" t="s">
        <v>29</v>
      </c>
      <c r="C1567" s="135" t="s">
        <v>410</v>
      </c>
      <c r="D1567" s="135" t="s">
        <v>87</v>
      </c>
      <c r="E1567" s="135" t="s">
        <v>63</v>
      </c>
      <c r="F1567" s="32" t="s">
        <v>862</v>
      </c>
      <c r="G1567" s="135" t="s">
        <v>30</v>
      </c>
      <c r="H1567" s="136">
        <f>H1568</f>
        <v>20000</v>
      </c>
      <c r="I1567" s="105">
        <f t="shared" si="307"/>
        <v>20000</v>
      </c>
      <c r="J1567" s="16">
        <f t="shared" si="308"/>
        <v>0</v>
      </c>
      <c r="K1567" s="36">
        <v>20</v>
      </c>
      <c r="O1567" s="36">
        <v>20</v>
      </c>
      <c r="P1567" s="36">
        <v>20</v>
      </c>
      <c r="Q1567" s="36">
        <v>20</v>
      </c>
      <c r="R1567" s="36">
        <f t="shared" si="309"/>
        <v>19980</v>
      </c>
      <c r="S1567" s="36" t="e">
        <f>#REF!-P1567</f>
        <v>#REF!</v>
      </c>
      <c r="T1567" s="36" t="e">
        <f>#REF!-Q1567</f>
        <v>#REF!</v>
      </c>
      <c r="U1567" s="18" t="str">
        <f t="shared" si="301"/>
        <v>04 1 02 20220240</v>
      </c>
    </row>
    <row r="1568" spans="1:21" s="17" customFormat="1" ht="15.6">
      <c r="A1568" s="15"/>
      <c r="B1568" s="133" t="s">
        <v>31</v>
      </c>
      <c r="C1568" s="135" t="s">
        <v>410</v>
      </c>
      <c r="D1568" s="135" t="s">
        <v>87</v>
      </c>
      <c r="E1568" s="135" t="s">
        <v>63</v>
      </c>
      <c r="F1568" s="32" t="s">
        <v>862</v>
      </c>
      <c r="G1568" s="135" t="s">
        <v>32</v>
      </c>
      <c r="H1568" s="136">
        <v>20000</v>
      </c>
      <c r="I1568" s="105"/>
      <c r="J1568" s="16"/>
      <c r="K1568" s="36"/>
      <c r="O1568" s="36"/>
      <c r="P1568" s="36"/>
      <c r="Q1568" s="36"/>
      <c r="R1568" s="36"/>
      <c r="S1568" s="36"/>
      <c r="T1568" s="36"/>
      <c r="U1568" s="18"/>
    </row>
    <row r="1569" spans="1:21" s="17" customFormat="1" ht="39.6">
      <c r="A1569" s="15"/>
      <c r="B1569" s="133" t="s">
        <v>863</v>
      </c>
      <c r="C1569" s="144">
        <v>620</v>
      </c>
      <c r="D1569" s="135" t="s">
        <v>87</v>
      </c>
      <c r="E1569" s="135" t="s">
        <v>63</v>
      </c>
      <c r="F1569" s="32" t="s">
        <v>864</v>
      </c>
      <c r="G1569" s="135" t="s">
        <v>10</v>
      </c>
      <c r="H1569" s="152">
        <f>H1570</f>
        <v>100000</v>
      </c>
      <c r="I1569" s="109">
        <f>ROUND(K1569*1000,2)</f>
        <v>100000</v>
      </c>
      <c r="J1569" s="16">
        <f>H1569-I1569</f>
        <v>0</v>
      </c>
      <c r="K1569" s="36">
        <v>100</v>
      </c>
      <c r="O1569" s="36">
        <v>100</v>
      </c>
      <c r="P1569" s="36">
        <v>0</v>
      </c>
      <c r="Q1569" s="36">
        <v>0</v>
      </c>
      <c r="R1569" s="36">
        <f>H1569-O1569</f>
        <v>99900</v>
      </c>
      <c r="S1569" s="36" t="e">
        <f>#REF!-P1569</f>
        <v>#REF!</v>
      </c>
      <c r="T1569" s="36" t="e">
        <f>#REF!-Q1569</f>
        <v>#REF!</v>
      </c>
      <c r="U1569" s="18" t="str">
        <f t="shared" si="301"/>
        <v>04 1 03 00000000</v>
      </c>
    </row>
    <row r="1570" spans="1:21" s="17" customFormat="1" ht="15.6">
      <c r="A1570" s="15"/>
      <c r="B1570" s="133" t="s">
        <v>861</v>
      </c>
      <c r="C1570" s="144">
        <v>620</v>
      </c>
      <c r="D1570" s="135" t="s">
        <v>87</v>
      </c>
      <c r="E1570" s="135" t="s">
        <v>63</v>
      </c>
      <c r="F1570" s="32" t="s">
        <v>865</v>
      </c>
      <c r="G1570" s="135" t="s">
        <v>10</v>
      </c>
      <c r="H1570" s="152">
        <f>H1571</f>
        <v>100000</v>
      </c>
      <c r="I1570" s="109">
        <f>ROUND(K1570*1000,2)</f>
        <v>100000</v>
      </c>
      <c r="J1570" s="16">
        <f>H1570-I1570</f>
        <v>0</v>
      </c>
      <c r="K1570" s="36">
        <v>100</v>
      </c>
      <c r="O1570" s="36">
        <v>100</v>
      </c>
      <c r="P1570" s="36">
        <v>0</v>
      </c>
      <c r="Q1570" s="36">
        <v>0</v>
      </c>
      <c r="R1570" s="36">
        <f>H1570-O1570</f>
        <v>99900</v>
      </c>
      <c r="S1570" s="36" t="e">
        <f>#REF!-P1570</f>
        <v>#REF!</v>
      </c>
      <c r="T1570" s="36" t="e">
        <f>#REF!-Q1570</f>
        <v>#REF!</v>
      </c>
      <c r="U1570" s="18" t="str">
        <f t="shared" si="301"/>
        <v>04 1 03 20220000</v>
      </c>
    </row>
    <row r="1571" spans="1:21" s="17" customFormat="1" ht="26.4">
      <c r="A1571" s="15"/>
      <c r="B1571" s="133" t="s">
        <v>29</v>
      </c>
      <c r="C1571" s="144">
        <v>620</v>
      </c>
      <c r="D1571" s="135" t="s">
        <v>87</v>
      </c>
      <c r="E1571" s="135" t="s">
        <v>63</v>
      </c>
      <c r="F1571" s="32" t="s">
        <v>865</v>
      </c>
      <c r="G1571" s="135" t="s">
        <v>30</v>
      </c>
      <c r="H1571" s="136">
        <f>H1572</f>
        <v>100000</v>
      </c>
      <c r="I1571" s="105">
        <f>ROUND(K1571*1000,2)</f>
        <v>100000</v>
      </c>
      <c r="J1571" s="16">
        <f>H1571-I1571</f>
        <v>0</v>
      </c>
      <c r="K1571" s="36">
        <v>100</v>
      </c>
      <c r="O1571" s="36">
        <v>100</v>
      </c>
      <c r="P1571" s="36">
        <v>0</v>
      </c>
      <c r="Q1571" s="36">
        <v>0</v>
      </c>
      <c r="R1571" s="36">
        <f>H1571-O1571</f>
        <v>99900</v>
      </c>
      <c r="S1571" s="36" t="e">
        <f>#REF!-P1571</f>
        <v>#REF!</v>
      </c>
      <c r="T1571" s="36" t="e">
        <f>#REF!-Q1571</f>
        <v>#REF!</v>
      </c>
      <c r="U1571" s="18" t="str">
        <f t="shared" si="301"/>
        <v>04 1 03 20220240</v>
      </c>
    </row>
    <row r="1572" spans="1:21" s="17" customFormat="1" ht="15.6">
      <c r="A1572" s="15"/>
      <c r="B1572" s="133" t="s">
        <v>31</v>
      </c>
      <c r="C1572" s="144">
        <v>620</v>
      </c>
      <c r="D1572" s="135" t="s">
        <v>87</v>
      </c>
      <c r="E1572" s="135" t="s">
        <v>63</v>
      </c>
      <c r="F1572" s="32" t="s">
        <v>865</v>
      </c>
      <c r="G1572" s="135" t="s">
        <v>32</v>
      </c>
      <c r="H1572" s="136">
        <v>100000</v>
      </c>
      <c r="I1572" s="105"/>
      <c r="J1572" s="16"/>
      <c r="K1572" s="36"/>
      <c r="O1572" s="36"/>
      <c r="P1572" s="36"/>
      <c r="Q1572" s="36"/>
      <c r="R1572" s="36"/>
      <c r="S1572" s="36"/>
      <c r="T1572" s="36"/>
      <c r="U1572" s="18"/>
    </row>
    <row r="1573" spans="1:21" s="17" customFormat="1" ht="15.6">
      <c r="A1573" s="15"/>
      <c r="B1573" s="129" t="s">
        <v>306</v>
      </c>
      <c r="C1573" s="130" t="s">
        <v>410</v>
      </c>
      <c r="D1573" s="131" t="s">
        <v>87</v>
      </c>
      <c r="E1573" s="131" t="s">
        <v>14</v>
      </c>
      <c r="F1573" s="131" t="s">
        <v>9</v>
      </c>
      <c r="G1573" s="131" t="s">
        <v>10</v>
      </c>
      <c r="H1573" s="132">
        <f>H1574+H1607+H1613</f>
        <v>232730352.38</v>
      </c>
      <c r="I1573" s="104">
        <f t="shared" ref="I1573:I1578" si="310">ROUND(K1573*1000,2)</f>
        <v>232730360</v>
      </c>
      <c r="J1573" s="16">
        <f t="shared" ref="J1573:J1578" si="311">H1573-I1573</f>
        <v>-7.6200000047683716</v>
      </c>
      <c r="K1573" s="20">
        <v>232730.36</v>
      </c>
      <c r="O1573" s="20">
        <v>232730.36</v>
      </c>
      <c r="P1573" s="20">
        <v>214178.12</v>
      </c>
      <c r="Q1573" s="20">
        <v>217088.16999999998</v>
      </c>
      <c r="R1573" s="20">
        <f t="shared" ref="R1573:R1578" si="312">H1573-O1573</f>
        <v>232497622.01999998</v>
      </c>
      <c r="S1573" s="20" t="e">
        <f>#REF!-P1573</f>
        <v>#REF!</v>
      </c>
      <c r="T1573" s="20" t="e">
        <f>#REF!-Q1573</f>
        <v>#REF!</v>
      </c>
      <c r="U1573" s="18" t="str">
        <f t="shared" si="301"/>
        <v>00 0 00 00000000</v>
      </c>
    </row>
    <row r="1574" spans="1:21" s="17" customFormat="1" ht="39.6">
      <c r="A1574" s="15"/>
      <c r="B1574" s="137" t="s">
        <v>293</v>
      </c>
      <c r="C1574" s="135" t="s">
        <v>410</v>
      </c>
      <c r="D1574" s="135" t="s">
        <v>87</v>
      </c>
      <c r="E1574" s="135" t="s">
        <v>14</v>
      </c>
      <c r="F1574" s="135" t="s">
        <v>294</v>
      </c>
      <c r="G1574" s="135" t="s">
        <v>10</v>
      </c>
      <c r="H1574" s="152">
        <f>H1575</f>
        <v>223074725.49000001</v>
      </c>
      <c r="I1574" s="109">
        <f t="shared" si="310"/>
        <v>223074730</v>
      </c>
      <c r="J1574" s="16">
        <f t="shared" si="311"/>
        <v>-4.5099999904632568</v>
      </c>
      <c r="K1574" s="36">
        <v>223074.72999999998</v>
      </c>
      <c r="O1574" s="36">
        <v>223074.72999999998</v>
      </c>
      <c r="P1574" s="36">
        <v>201612.44</v>
      </c>
      <c r="Q1574" s="36">
        <v>201612.44</v>
      </c>
      <c r="R1574" s="36">
        <f t="shared" si="312"/>
        <v>222851650.76000002</v>
      </c>
      <c r="S1574" s="36" t="e">
        <f>#REF!-P1574</f>
        <v>#REF!</v>
      </c>
      <c r="T1574" s="36" t="e">
        <f>#REF!-Q1574</f>
        <v>#REF!</v>
      </c>
      <c r="U1574" s="18" t="str">
        <f t="shared" si="301"/>
        <v>04 0 00 00000000</v>
      </c>
    </row>
    <row r="1575" spans="1:21" s="17" customFormat="1" ht="26.4">
      <c r="A1575" s="15"/>
      <c r="B1575" s="133" t="s">
        <v>307</v>
      </c>
      <c r="C1575" s="135" t="s">
        <v>410</v>
      </c>
      <c r="D1575" s="135" t="s">
        <v>87</v>
      </c>
      <c r="E1575" s="135" t="s">
        <v>14</v>
      </c>
      <c r="F1575" s="135" t="s">
        <v>308</v>
      </c>
      <c r="G1575" s="135" t="s">
        <v>10</v>
      </c>
      <c r="H1575" s="152">
        <f>H1576+H1580+H1584</f>
        <v>223074725.49000001</v>
      </c>
      <c r="I1575" s="109">
        <f t="shared" si="310"/>
        <v>223074730</v>
      </c>
      <c r="J1575" s="16">
        <f t="shared" si="311"/>
        <v>-4.5099999904632568</v>
      </c>
      <c r="K1575" s="36">
        <v>223074.72999999998</v>
      </c>
      <c r="O1575" s="36">
        <v>223074.72999999998</v>
      </c>
      <c r="P1575" s="36">
        <v>201612.44</v>
      </c>
      <c r="Q1575" s="36">
        <v>201612.44</v>
      </c>
      <c r="R1575" s="36">
        <f t="shared" si="312"/>
        <v>222851650.76000002</v>
      </c>
      <c r="S1575" s="36" t="e">
        <f>#REF!-P1575</f>
        <v>#REF!</v>
      </c>
      <c r="T1575" s="36" t="e">
        <f>#REF!-Q1575</f>
        <v>#REF!</v>
      </c>
      <c r="U1575" s="18" t="str">
        <f t="shared" si="301"/>
        <v>04 3 00 00000000</v>
      </c>
    </row>
    <row r="1576" spans="1:21" s="17" customFormat="1" ht="39.6">
      <c r="A1576" s="15"/>
      <c r="B1576" s="133" t="s">
        <v>866</v>
      </c>
      <c r="C1576" s="135" t="s">
        <v>410</v>
      </c>
      <c r="D1576" s="135" t="s">
        <v>87</v>
      </c>
      <c r="E1576" s="135" t="s">
        <v>14</v>
      </c>
      <c r="F1576" s="135" t="s">
        <v>867</v>
      </c>
      <c r="G1576" s="135" t="s">
        <v>10</v>
      </c>
      <c r="H1576" s="152">
        <f>H1577</f>
        <v>21821770</v>
      </c>
      <c r="I1576" s="109">
        <f t="shared" si="310"/>
        <v>21821770</v>
      </c>
      <c r="J1576" s="16">
        <f t="shared" si="311"/>
        <v>0</v>
      </c>
      <c r="K1576" s="36">
        <v>21821.77</v>
      </c>
      <c r="O1576" s="36">
        <v>21821.77</v>
      </c>
      <c r="P1576" s="36">
        <v>16821.77</v>
      </c>
      <c r="Q1576" s="36">
        <v>16821.77</v>
      </c>
      <c r="R1576" s="36">
        <f t="shared" si="312"/>
        <v>21799948.23</v>
      </c>
      <c r="S1576" s="36" t="e">
        <f>#REF!-P1576</f>
        <v>#REF!</v>
      </c>
      <c r="T1576" s="36" t="e">
        <f>#REF!-Q1576</f>
        <v>#REF!</v>
      </c>
      <c r="U1576" s="18" t="str">
        <f t="shared" si="301"/>
        <v>04 3 02 00000000</v>
      </c>
    </row>
    <row r="1577" spans="1:21" s="17" customFormat="1" ht="39.6">
      <c r="A1577" s="15"/>
      <c r="B1577" s="133" t="s">
        <v>868</v>
      </c>
      <c r="C1577" s="135" t="s">
        <v>410</v>
      </c>
      <c r="D1577" s="135" t="s">
        <v>87</v>
      </c>
      <c r="E1577" s="135" t="s">
        <v>14</v>
      </c>
      <c r="F1577" s="135" t="s">
        <v>869</v>
      </c>
      <c r="G1577" s="135" t="s">
        <v>10</v>
      </c>
      <c r="H1577" s="152">
        <f>H1578</f>
        <v>21821770</v>
      </c>
      <c r="I1577" s="109">
        <f t="shared" si="310"/>
        <v>21821770</v>
      </c>
      <c r="J1577" s="16">
        <f t="shared" si="311"/>
        <v>0</v>
      </c>
      <c r="K1577" s="36">
        <v>21821.77</v>
      </c>
      <c r="O1577" s="36">
        <v>21821.77</v>
      </c>
      <c r="P1577" s="36">
        <v>16821.77</v>
      </c>
      <c r="Q1577" s="36">
        <v>16821.77</v>
      </c>
      <c r="R1577" s="36">
        <f t="shared" si="312"/>
        <v>21799948.23</v>
      </c>
      <c r="S1577" s="36" t="e">
        <f>#REF!-P1577</f>
        <v>#REF!</v>
      </c>
      <c r="T1577" s="36" t="e">
        <f>#REF!-Q1577</f>
        <v>#REF!</v>
      </c>
      <c r="U1577" s="18" t="str">
        <f t="shared" si="301"/>
        <v>04 3 02 20290000</v>
      </c>
    </row>
    <row r="1578" spans="1:21" s="17" customFormat="1" ht="26.4">
      <c r="A1578" s="15"/>
      <c r="B1578" s="133" t="s">
        <v>29</v>
      </c>
      <c r="C1578" s="135" t="s">
        <v>410</v>
      </c>
      <c r="D1578" s="135" t="s">
        <v>87</v>
      </c>
      <c r="E1578" s="135" t="s">
        <v>14</v>
      </c>
      <c r="F1578" s="135" t="s">
        <v>869</v>
      </c>
      <c r="G1578" s="135" t="s">
        <v>30</v>
      </c>
      <c r="H1578" s="136">
        <f>H1579</f>
        <v>21821770</v>
      </c>
      <c r="I1578" s="105">
        <f t="shared" si="310"/>
        <v>21821770</v>
      </c>
      <c r="J1578" s="16">
        <f t="shared" si="311"/>
        <v>0</v>
      </c>
      <c r="K1578" s="36">
        <v>21821.77</v>
      </c>
      <c r="O1578" s="36">
        <v>21821.77</v>
      </c>
      <c r="P1578" s="36">
        <v>16821.77</v>
      </c>
      <c r="Q1578" s="36">
        <v>16821.77</v>
      </c>
      <c r="R1578" s="36">
        <f t="shared" si="312"/>
        <v>21799948.23</v>
      </c>
      <c r="S1578" s="36" t="e">
        <f>#REF!-P1578</f>
        <v>#REF!</v>
      </c>
      <c r="T1578" s="36" t="e">
        <f>#REF!-Q1578</f>
        <v>#REF!</v>
      </c>
      <c r="U1578" s="18" t="str">
        <f t="shared" si="301"/>
        <v>04 3 02 20290240</v>
      </c>
    </row>
    <row r="1579" spans="1:21" s="17" customFormat="1" ht="15.6">
      <c r="A1579" s="15"/>
      <c r="B1579" s="133" t="s">
        <v>31</v>
      </c>
      <c r="C1579" s="135" t="s">
        <v>410</v>
      </c>
      <c r="D1579" s="135" t="s">
        <v>87</v>
      </c>
      <c r="E1579" s="135" t="s">
        <v>14</v>
      </c>
      <c r="F1579" s="135" t="s">
        <v>869</v>
      </c>
      <c r="G1579" s="135" t="s">
        <v>32</v>
      </c>
      <c r="H1579" s="136">
        <v>21821770</v>
      </c>
      <c r="I1579" s="105"/>
      <c r="J1579" s="16"/>
      <c r="K1579" s="36"/>
      <c r="O1579" s="36"/>
      <c r="P1579" s="36"/>
      <c r="Q1579" s="36"/>
      <c r="R1579" s="36"/>
      <c r="S1579" s="36"/>
      <c r="T1579" s="36"/>
      <c r="U1579" s="18"/>
    </row>
    <row r="1580" spans="1:21" s="17" customFormat="1" ht="39.6">
      <c r="A1580" s="15"/>
      <c r="B1580" s="133" t="s">
        <v>870</v>
      </c>
      <c r="C1580" s="135" t="s">
        <v>410</v>
      </c>
      <c r="D1580" s="135" t="s">
        <v>87</v>
      </c>
      <c r="E1580" s="135" t="s">
        <v>14</v>
      </c>
      <c r="F1580" s="135" t="s">
        <v>871</v>
      </c>
      <c r="G1580" s="135" t="s">
        <v>10</v>
      </c>
      <c r="H1580" s="152">
        <f t="shared" ref="H1580:H1581" si="313">H1581</f>
        <v>2284560</v>
      </c>
      <c r="I1580" s="109">
        <f>ROUND(K1580*1000,2)</f>
        <v>2284560</v>
      </c>
      <c r="J1580" s="16">
        <f>H1580-I1580</f>
        <v>0</v>
      </c>
      <c r="K1580" s="36">
        <v>2284.56</v>
      </c>
      <c r="O1580" s="36">
        <v>2284.56</v>
      </c>
      <c r="P1580" s="36">
        <v>2284.56</v>
      </c>
      <c r="Q1580" s="36">
        <v>2284.56</v>
      </c>
      <c r="R1580" s="36">
        <f>H1580-O1580</f>
        <v>2282275.44</v>
      </c>
      <c r="S1580" s="36" t="e">
        <f>#REF!-P1580</f>
        <v>#REF!</v>
      </c>
      <c r="T1580" s="36" t="e">
        <f>#REF!-Q1580</f>
        <v>#REF!</v>
      </c>
      <c r="U1580" s="18" t="str">
        <f t="shared" si="301"/>
        <v>04 3 03 00000000</v>
      </c>
    </row>
    <row r="1581" spans="1:21" s="17" customFormat="1" ht="26.4">
      <c r="A1581" s="15" t="s">
        <v>81</v>
      </c>
      <c r="B1581" s="133" t="s">
        <v>872</v>
      </c>
      <c r="C1581" s="135" t="s">
        <v>410</v>
      </c>
      <c r="D1581" s="135" t="s">
        <v>87</v>
      </c>
      <c r="E1581" s="135" t="s">
        <v>14</v>
      </c>
      <c r="F1581" s="135" t="s">
        <v>873</v>
      </c>
      <c r="G1581" s="135" t="s">
        <v>10</v>
      </c>
      <c r="H1581" s="152">
        <f t="shared" si="313"/>
        <v>2284560</v>
      </c>
      <c r="I1581" s="109">
        <f>ROUND(K1581*1000,2)</f>
        <v>2284560</v>
      </c>
      <c r="J1581" s="16">
        <f>H1581-I1581</f>
        <v>0</v>
      </c>
      <c r="K1581" s="36">
        <v>2284.56</v>
      </c>
      <c r="O1581" s="36">
        <v>2284.56</v>
      </c>
      <c r="P1581" s="36">
        <v>2284.56</v>
      </c>
      <c r="Q1581" s="36">
        <v>2284.56</v>
      </c>
      <c r="R1581" s="36">
        <f>H1581-O1581</f>
        <v>2282275.44</v>
      </c>
      <c r="S1581" s="36" t="e">
        <f>#REF!-P1581</f>
        <v>#REF!</v>
      </c>
      <c r="T1581" s="36" t="e">
        <f>#REF!-Q1581</f>
        <v>#REF!</v>
      </c>
      <c r="U1581" s="18" t="str">
        <f t="shared" si="301"/>
        <v>04 3 03 77150000</v>
      </c>
    </row>
    <row r="1582" spans="1:21" s="17" customFormat="1" ht="26.4">
      <c r="A1582" s="15"/>
      <c r="B1582" s="133" t="s">
        <v>29</v>
      </c>
      <c r="C1582" s="135" t="s">
        <v>410</v>
      </c>
      <c r="D1582" s="135" t="s">
        <v>87</v>
      </c>
      <c r="E1582" s="135" t="s">
        <v>14</v>
      </c>
      <c r="F1582" s="135" t="s">
        <v>873</v>
      </c>
      <c r="G1582" s="135" t="s">
        <v>30</v>
      </c>
      <c r="H1582" s="136">
        <f>H1583</f>
        <v>2284560</v>
      </c>
      <c r="I1582" s="105">
        <f>ROUND(K1582*1000,2)</f>
        <v>2284560</v>
      </c>
      <c r="J1582" s="16">
        <f>H1582-I1582</f>
        <v>0</v>
      </c>
      <c r="K1582" s="36">
        <v>2284.56</v>
      </c>
      <c r="O1582" s="36">
        <v>2284.56</v>
      </c>
      <c r="P1582" s="36">
        <v>2284.56</v>
      </c>
      <c r="Q1582" s="36">
        <v>2284.56</v>
      </c>
      <c r="R1582" s="36">
        <f>H1582-O1582</f>
        <v>2282275.44</v>
      </c>
      <c r="S1582" s="36" t="e">
        <f>#REF!-P1582</f>
        <v>#REF!</v>
      </c>
      <c r="T1582" s="36" t="e">
        <f>#REF!-Q1582</f>
        <v>#REF!</v>
      </c>
      <c r="U1582" s="18" t="str">
        <f t="shared" si="301"/>
        <v>04 3 03 77150240</v>
      </c>
    </row>
    <row r="1583" spans="1:21" s="17" customFormat="1" ht="15.6">
      <c r="A1583" s="15"/>
      <c r="B1583" s="133" t="s">
        <v>31</v>
      </c>
      <c r="C1583" s="135" t="s">
        <v>410</v>
      </c>
      <c r="D1583" s="135" t="s">
        <v>87</v>
      </c>
      <c r="E1583" s="135" t="s">
        <v>14</v>
      </c>
      <c r="F1583" s="135" t="s">
        <v>873</v>
      </c>
      <c r="G1583" s="135" t="s">
        <v>32</v>
      </c>
      <c r="H1583" s="136">
        <v>2284560</v>
      </c>
      <c r="I1583" s="105"/>
      <c r="J1583" s="16"/>
      <c r="K1583" s="36"/>
      <c r="O1583" s="36"/>
      <c r="P1583" s="36"/>
      <c r="Q1583" s="36"/>
      <c r="R1583" s="36"/>
      <c r="S1583" s="36"/>
      <c r="T1583" s="36"/>
      <c r="U1583" s="18"/>
    </row>
    <row r="1584" spans="1:21" s="17" customFormat="1" ht="26.4">
      <c r="A1584" s="15"/>
      <c r="B1584" s="149" t="s">
        <v>309</v>
      </c>
      <c r="C1584" s="135" t="s">
        <v>410</v>
      </c>
      <c r="D1584" s="135" t="s">
        <v>87</v>
      </c>
      <c r="E1584" s="135" t="s">
        <v>14</v>
      </c>
      <c r="F1584" s="135" t="s">
        <v>310</v>
      </c>
      <c r="G1584" s="135" t="s">
        <v>10</v>
      </c>
      <c r="H1584" s="152">
        <f>H1585+H1588+H1591+H1598+H1601+H1604</f>
        <v>198968395.49000001</v>
      </c>
      <c r="I1584" s="109">
        <f>ROUND(K1584*1000,2)</f>
        <v>198968400</v>
      </c>
      <c r="J1584" s="16">
        <f>H1584-I1584</f>
        <v>-4.5099999904632568</v>
      </c>
      <c r="K1584" s="36">
        <v>198968.4</v>
      </c>
      <c r="O1584" s="36">
        <v>198968.4</v>
      </c>
      <c r="P1584" s="36">
        <v>182506.11</v>
      </c>
      <c r="Q1584" s="36">
        <v>182506.11</v>
      </c>
      <c r="R1584" s="36">
        <f>H1584-O1584</f>
        <v>198769427.09</v>
      </c>
      <c r="S1584" s="36" t="e">
        <f>#REF!-P1584</f>
        <v>#REF!</v>
      </c>
      <c r="T1584" s="36" t="e">
        <f>#REF!-Q1584</f>
        <v>#REF!</v>
      </c>
      <c r="U1584" s="18" t="str">
        <f t="shared" si="301"/>
        <v>04 3 04 00000000</v>
      </c>
    </row>
    <row r="1585" spans="1:21" s="17" customFormat="1" ht="26.4">
      <c r="A1585" s="15"/>
      <c r="B1585" s="133" t="s">
        <v>137</v>
      </c>
      <c r="C1585" s="135" t="s">
        <v>410</v>
      </c>
      <c r="D1585" s="135" t="s">
        <v>87</v>
      </c>
      <c r="E1585" s="135" t="s">
        <v>14</v>
      </c>
      <c r="F1585" s="135" t="s">
        <v>874</v>
      </c>
      <c r="G1585" s="135" t="s">
        <v>10</v>
      </c>
      <c r="H1585" s="152">
        <f>H1586</f>
        <v>17734230</v>
      </c>
      <c r="I1585" s="109">
        <f>ROUND(K1585*1000,2)</f>
        <v>17734230</v>
      </c>
      <c r="J1585" s="16">
        <f>H1585-I1585</f>
        <v>0</v>
      </c>
      <c r="K1585" s="36">
        <v>17734.23</v>
      </c>
      <c r="O1585" s="36">
        <v>17734.23</v>
      </c>
      <c r="P1585" s="36">
        <v>17734.23</v>
      </c>
      <c r="Q1585" s="36">
        <v>17734.23</v>
      </c>
      <c r="R1585" s="36">
        <f>H1585-O1585</f>
        <v>17716495.77</v>
      </c>
      <c r="S1585" s="36" t="e">
        <f>#REF!-P1585</f>
        <v>#REF!</v>
      </c>
      <c r="T1585" s="36" t="e">
        <f>#REF!-Q1585</f>
        <v>#REF!</v>
      </c>
      <c r="U1585" s="18" t="str">
        <f t="shared" si="301"/>
        <v>04 3 04 11010000</v>
      </c>
    </row>
    <row r="1586" spans="1:21" s="17" customFormat="1" ht="15.6">
      <c r="A1586" s="15"/>
      <c r="B1586" s="143" t="s">
        <v>403</v>
      </c>
      <c r="C1586" s="135" t="s">
        <v>410</v>
      </c>
      <c r="D1586" s="135" t="s">
        <v>87</v>
      </c>
      <c r="E1586" s="135" t="s">
        <v>14</v>
      </c>
      <c r="F1586" s="135" t="s">
        <v>874</v>
      </c>
      <c r="G1586" s="135" t="s">
        <v>404</v>
      </c>
      <c r="H1586" s="136">
        <f>H1587</f>
        <v>17734230</v>
      </c>
      <c r="I1586" s="105">
        <f>ROUND(K1586*1000,2)</f>
        <v>17734230</v>
      </c>
      <c r="J1586" s="16">
        <f>H1586-I1586</f>
        <v>0</v>
      </c>
      <c r="K1586" s="36">
        <v>17734.23</v>
      </c>
      <c r="O1586" s="36">
        <v>17734.23</v>
      </c>
      <c r="P1586" s="36">
        <v>17734.23</v>
      </c>
      <c r="Q1586" s="36">
        <v>17734.23</v>
      </c>
      <c r="R1586" s="36">
        <f>H1586-O1586</f>
        <v>17716495.77</v>
      </c>
      <c r="S1586" s="36" t="e">
        <f>#REF!-P1586</f>
        <v>#REF!</v>
      </c>
      <c r="T1586" s="36" t="e">
        <f>#REF!-Q1586</f>
        <v>#REF!</v>
      </c>
      <c r="U1586" s="18" t="str">
        <f t="shared" si="301"/>
        <v>04 3 04 11010610</v>
      </c>
    </row>
    <row r="1587" spans="1:21" s="26" customFormat="1" ht="52.8">
      <c r="A1587" s="23"/>
      <c r="B1587" s="137" t="s">
        <v>405</v>
      </c>
      <c r="C1587" s="135" t="s">
        <v>410</v>
      </c>
      <c r="D1587" s="135" t="s">
        <v>87</v>
      </c>
      <c r="E1587" s="135" t="s">
        <v>14</v>
      </c>
      <c r="F1587" s="135" t="s">
        <v>874</v>
      </c>
      <c r="G1587" s="135" t="s">
        <v>406</v>
      </c>
      <c r="H1587" s="136">
        <v>17734230</v>
      </c>
      <c r="I1587" s="106"/>
      <c r="J1587" s="25"/>
      <c r="K1587" s="67"/>
      <c r="O1587" s="67"/>
      <c r="P1587" s="67"/>
      <c r="Q1587" s="67"/>
      <c r="R1587" s="67"/>
      <c r="S1587" s="67"/>
      <c r="T1587" s="67"/>
      <c r="U1587" s="27"/>
    </row>
    <row r="1588" spans="1:21" s="17" customFormat="1" ht="26.4">
      <c r="A1588" s="15"/>
      <c r="B1588" s="133" t="s">
        <v>875</v>
      </c>
      <c r="C1588" s="135" t="s">
        <v>410</v>
      </c>
      <c r="D1588" s="135" t="s">
        <v>87</v>
      </c>
      <c r="E1588" s="135" t="s">
        <v>14</v>
      </c>
      <c r="F1588" s="135" t="s">
        <v>876</v>
      </c>
      <c r="G1588" s="135" t="s">
        <v>10</v>
      </c>
      <c r="H1588" s="152">
        <f>H1589</f>
        <v>108492620</v>
      </c>
      <c r="I1588" s="109">
        <f>ROUND(K1588*1000,2)</f>
        <v>108492620</v>
      </c>
      <c r="J1588" s="16">
        <f>H1588-I1588</f>
        <v>0</v>
      </c>
      <c r="K1588" s="36">
        <v>108492.62</v>
      </c>
      <c r="O1588" s="36">
        <v>108492.62</v>
      </c>
      <c r="P1588" s="36">
        <v>105992.62</v>
      </c>
      <c r="Q1588" s="36">
        <v>105992.62</v>
      </c>
      <c r="R1588" s="36">
        <f>H1588-O1588</f>
        <v>108384127.38</v>
      </c>
      <c r="S1588" s="36" t="e">
        <f>#REF!-P1588</f>
        <v>#REF!</v>
      </c>
      <c r="T1588" s="36" t="e">
        <f>#REF!-Q1588</f>
        <v>#REF!</v>
      </c>
      <c r="U1588" s="18" t="str">
        <f t="shared" si="301"/>
        <v>04 3 04 20280000</v>
      </c>
    </row>
    <row r="1589" spans="1:21" s="17" customFormat="1" ht="26.4">
      <c r="A1589" s="15"/>
      <c r="B1589" s="133" t="s">
        <v>29</v>
      </c>
      <c r="C1589" s="135" t="s">
        <v>410</v>
      </c>
      <c r="D1589" s="135" t="s">
        <v>87</v>
      </c>
      <c r="E1589" s="135" t="s">
        <v>14</v>
      </c>
      <c r="F1589" s="135" t="s">
        <v>876</v>
      </c>
      <c r="G1589" s="135" t="s">
        <v>30</v>
      </c>
      <c r="H1589" s="136">
        <f>H1590</f>
        <v>108492620</v>
      </c>
      <c r="I1589" s="105">
        <f>ROUND(K1589*1000,2)</f>
        <v>108492620</v>
      </c>
      <c r="J1589" s="16">
        <f>H1589-I1589</f>
        <v>0</v>
      </c>
      <c r="K1589" s="36">
        <v>108492.62</v>
      </c>
      <c r="O1589" s="36">
        <v>108492.62</v>
      </c>
      <c r="P1589" s="36">
        <v>105992.62</v>
      </c>
      <c r="Q1589" s="36">
        <v>105992.62</v>
      </c>
      <c r="R1589" s="36">
        <f>H1589-O1589</f>
        <v>108384127.38</v>
      </c>
      <c r="S1589" s="36" t="e">
        <f>#REF!-P1589</f>
        <v>#REF!</v>
      </c>
      <c r="T1589" s="36" t="e">
        <f>#REF!-Q1589</f>
        <v>#REF!</v>
      </c>
      <c r="U1589" s="18" t="str">
        <f t="shared" si="301"/>
        <v>04 3 04 20280240</v>
      </c>
    </row>
    <row r="1590" spans="1:21" s="17" customFormat="1" ht="15.6">
      <c r="A1590" s="15"/>
      <c r="B1590" s="133" t="s">
        <v>31</v>
      </c>
      <c r="C1590" s="135" t="s">
        <v>410</v>
      </c>
      <c r="D1590" s="135" t="s">
        <v>87</v>
      </c>
      <c r="E1590" s="135" t="s">
        <v>14</v>
      </c>
      <c r="F1590" s="135" t="s">
        <v>876</v>
      </c>
      <c r="G1590" s="135" t="s">
        <v>32</v>
      </c>
      <c r="H1590" s="136">
        <v>108492620</v>
      </c>
      <c r="I1590" s="105"/>
      <c r="J1590" s="16"/>
      <c r="K1590" s="36"/>
      <c r="O1590" s="36"/>
      <c r="P1590" s="36"/>
      <c r="Q1590" s="36"/>
      <c r="R1590" s="36"/>
      <c r="S1590" s="36"/>
      <c r="T1590" s="36"/>
      <c r="U1590" s="18"/>
    </row>
    <row r="1591" spans="1:21" s="17" customFormat="1" ht="26.4">
      <c r="A1591" s="15"/>
      <c r="B1591" s="133" t="s">
        <v>542</v>
      </c>
      <c r="C1591" s="135" t="s">
        <v>410</v>
      </c>
      <c r="D1591" s="135" t="s">
        <v>87</v>
      </c>
      <c r="E1591" s="135" t="s">
        <v>14</v>
      </c>
      <c r="F1591" s="135" t="s">
        <v>543</v>
      </c>
      <c r="G1591" s="135" t="s">
        <v>10</v>
      </c>
      <c r="H1591" s="152">
        <f>H1592+H1596+H1594</f>
        <v>10131510</v>
      </c>
      <c r="I1591" s="109">
        <f>ROUND(K1591*1000,2)</f>
        <v>10131510</v>
      </c>
      <c r="J1591" s="16">
        <f>H1591-I1591</f>
        <v>0</v>
      </c>
      <c r="K1591" s="36">
        <v>10131.51</v>
      </c>
      <c r="O1591" s="36">
        <v>10131.51</v>
      </c>
      <c r="P1591" s="36">
        <v>8531.51</v>
      </c>
      <c r="Q1591" s="36">
        <v>8531.51</v>
      </c>
      <c r="R1591" s="36">
        <f>H1591-O1591</f>
        <v>10121378.49</v>
      </c>
      <c r="S1591" s="36" t="e">
        <f>#REF!-P1591</f>
        <v>#REF!</v>
      </c>
      <c r="T1591" s="36" t="e">
        <f>#REF!-Q1591</f>
        <v>#REF!</v>
      </c>
      <c r="U1591" s="18" t="str">
        <f t="shared" si="301"/>
        <v>04 3 04 20300000</v>
      </c>
    </row>
    <row r="1592" spans="1:21" s="17" customFormat="1" ht="26.4">
      <c r="A1592" s="15"/>
      <c r="B1592" s="133" t="s">
        <v>29</v>
      </c>
      <c r="C1592" s="135" t="s">
        <v>410</v>
      </c>
      <c r="D1592" s="135" t="s">
        <v>87</v>
      </c>
      <c r="E1592" s="135" t="s">
        <v>14</v>
      </c>
      <c r="F1592" s="135" t="s">
        <v>543</v>
      </c>
      <c r="G1592" s="135" t="s">
        <v>30</v>
      </c>
      <c r="H1592" s="136">
        <f>H1593</f>
        <v>9881510</v>
      </c>
      <c r="I1592" s="105">
        <f>ROUND(K1592*1000,2)</f>
        <v>9881510</v>
      </c>
      <c r="J1592" s="16">
        <f>H1592-I1592</f>
        <v>0</v>
      </c>
      <c r="K1592" s="36">
        <v>9881.51</v>
      </c>
      <c r="O1592" s="36">
        <v>9881.51</v>
      </c>
      <c r="P1592" s="36">
        <v>8381.51</v>
      </c>
      <c r="Q1592" s="36">
        <v>8381.51</v>
      </c>
      <c r="R1592" s="36">
        <f>H1592-O1592</f>
        <v>9871628.4900000002</v>
      </c>
      <c r="S1592" s="36" t="e">
        <f>#REF!-P1592</f>
        <v>#REF!</v>
      </c>
      <c r="T1592" s="36" t="e">
        <f>#REF!-Q1592</f>
        <v>#REF!</v>
      </c>
      <c r="U1592" s="18" t="str">
        <f t="shared" si="301"/>
        <v>04 3 04 20300240</v>
      </c>
    </row>
    <row r="1593" spans="1:21" s="17" customFormat="1" ht="15.6">
      <c r="A1593" s="15"/>
      <c r="B1593" s="133" t="s">
        <v>31</v>
      </c>
      <c r="C1593" s="135" t="s">
        <v>410</v>
      </c>
      <c r="D1593" s="135" t="s">
        <v>87</v>
      </c>
      <c r="E1593" s="135" t="s">
        <v>14</v>
      </c>
      <c r="F1593" s="135" t="s">
        <v>543</v>
      </c>
      <c r="G1593" s="135" t="s">
        <v>32</v>
      </c>
      <c r="H1593" s="136">
        <v>9881510</v>
      </c>
      <c r="I1593" s="105"/>
      <c r="J1593" s="16"/>
      <c r="K1593" s="36"/>
      <c r="O1593" s="36"/>
      <c r="P1593" s="36"/>
      <c r="Q1593" s="36"/>
      <c r="R1593" s="36"/>
      <c r="S1593" s="36"/>
      <c r="T1593" s="36"/>
      <c r="U1593" s="18"/>
    </row>
    <row r="1594" spans="1:21" s="17" customFormat="1" ht="15.6">
      <c r="A1594" s="15"/>
      <c r="B1594" s="133" t="s">
        <v>837</v>
      </c>
      <c r="C1594" s="135" t="s">
        <v>410</v>
      </c>
      <c r="D1594" s="135" t="s">
        <v>87</v>
      </c>
      <c r="E1594" s="135" t="s">
        <v>14</v>
      </c>
      <c r="F1594" s="135" t="s">
        <v>543</v>
      </c>
      <c r="G1594" s="134" t="s">
        <v>838</v>
      </c>
      <c r="H1594" s="136">
        <f>H1595</f>
        <v>100000</v>
      </c>
      <c r="I1594" s="105">
        <f>ROUND(K1594*1000,2)</f>
        <v>100000</v>
      </c>
      <c r="J1594" s="16">
        <f>H1594-I1594</f>
        <v>0</v>
      </c>
      <c r="K1594" s="36">
        <v>100</v>
      </c>
      <c r="O1594" s="36">
        <v>100</v>
      </c>
      <c r="P1594" s="36">
        <v>0</v>
      </c>
      <c r="Q1594" s="36">
        <v>0</v>
      </c>
      <c r="R1594" s="36">
        <f>H1594-O1594</f>
        <v>99900</v>
      </c>
      <c r="S1594" s="36" t="e">
        <f>#REF!-P1594</f>
        <v>#REF!</v>
      </c>
      <c r="T1594" s="36" t="e">
        <f>#REF!-Q1594</f>
        <v>#REF!</v>
      </c>
      <c r="U1594" s="18" t="str">
        <f t="shared" si="301"/>
        <v>04 3 04 20300410</v>
      </c>
    </row>
    <row r="1595" spans="1:21" s="17" customFormat="1" ht="26.4">
      <c r="A1595" s="15"/>
      <c r="B1595" s="133" t="s">
        <v>839</v>
      </c>
      <c r="C1595" s="135" t="s">
        <v>410</v>
      </c>
      <c r="D1595" s="135" t="s">
        <v>87</v>
      </c>
      <c r="E1595" s="135" t="s">
        <v>14</v>
      </c>
      <c r="F1595" s="135" t="s">
        <v>543</v>
      </c>
      <c r="G1595" s="134" t="s">
        <v>840</v>
      </c>
      <c r="H1595" s="136">
        <v>100000</v>
      </c>
      <c r="I1595" s="105"/>
      <c r="J1595" s="16"/>
      <c r="K1595" s="36"/>
      <c r="O1595" s="36"/>
      <c r="P1595" s="36"/>
      <c r="Q1595" s="36"/>
      <c r="R1595" s="36"/>
      <c r="S1595" s="36"/>
      <c r="T1595" s="36"/>
      <c r="U1595" s="18"/>
    </row>
    <row r="1596" spans="1:21" s="17" customFormat="1" ht="39.6">
      <c r="A1596" s="15"/>
      <c r="B1596" s="133" t="s">
        <v>203</v>
      </c>
      <c r="C1596" s="135" t="s">
        <v>410</v>
      </c>
      <c r="D1596" s="135" t="s">
        <v>87</v>
      </c>
      <c r="E1596" s="135" t="s">
        <v>14</v>
      </c>
      <c r="F1596" s="135" t="s">
        <v>543</v>
      </c>
      <c r="G1596" s="135" t="s">
        <v>204</v>
      </c>
      <c r="H1596" s="136">
        <f>H1597</f>
        <v>150000</v>
      </c>
      <c r="I1596" s="105">
        <f>ROUND(K1596*1000,2)</f>
        <v>150000</v>
      </c>
      <c r="J1596" s="16">
        <f>H1596-I1596</f>
        <v>0</v>
      </c>
      <c r="K1596" s="36">
        <v>150</v>
      </c>
      <c r="O1596" s="36">
        <v>150</v>
      </c>
      <c r="P1596" s="36">
        <v>150</v>
      </c>
      <c r="Q1596" s="36">
        <v>150</v>
      </c>
      <c r="R1596" s="36">
        <f>H1596-O1596</f>
        <v>149850</v>
      </c>
      <c r="S1596" s="36" t="e">
        <f>#REF!-P1596</f>
        <v>#REF!</v>
      </c>
      <c r="T1596" s="36" t="e">
        <f>#REF!-Q1596</f>
        <v>#REF!</v>
      </c>
      <c r="U1596" s="18" t="str">
        <f t="shared" si="301"/>
        <v>04 3 04 20300810</v>
      </c>
    </row>
    <row r="1597" spans="1:21" s="17" customFormat="1" ht="79.2">
      <c r="A1597" s="15"/>
      <c r="B1597" s="133" t="s">
        <v>226</v>
      </c>
      <c r="C1597" s="135" t="s">
        <v>410</v>
      </c>
      <c r="D1597" s="135" t="s">
        <v>87</v>
      </c>
      <c r="E1597" s="135" t="s">
        <v>14</v>
      </c>
      <c r="F1597" s="135" t="s">
        <v>543</v>
      </c>
      <c r="G1597" s="135" t="s">
        <v>227</v>
      </c>
      <c r="H1597" s="136">
        <v>150000</v>
      </c>
      <c r="I1597" s="105"/>
      <c r="J1597" s="16"/>
      <c r="K1597" s="36"/>
      <c r="O1597" s="36"/>
      <c r="P1597" s="36"/>
      <c r="Q1597" s="36"/>
      <c r="R1597" s="36"/>
      <c r="S1597" s="36"/>
      <c r="T1597" s="36"/>
      <c r="U1597" s="18"/>
    </row>
    <row r="1598" spans="1:21" s="17" customFormat="1" ht="26.4">
      <c r="A1598" s="15"/>
      <c r="B1598" s="146" t="s">
        <v>877</v>
      </c>
      <c r="C1598" s="135" t="s">
        <v>410</v>
      </c>
      <c r="D1598" s="135" t="s">
        <v>87</v>
      </c>
      <c r="E1598" s="135" t="s">
        <v>14</v>
      </c>
      <c r="F1598" s="135" t="s">
        <v>878</v>
      </c>
      <c r="G1598" s="135" t="s">
        <v>10</v>
      </c>
      <c r="H1598" s="152">
        <f>H1599</f>
        <v>35409690</v>
      </c>
      <c r="I1598" s="109">
        <f>ROUND(K1598*1000,2)</f>
        <v>35409690</v>
      </c>
      <c r="J1598" s="16">
        <f>H1598-I1598</f>
        <v>0</v>
      </c>
      <c r="K1598" s="36">
        <v>35409.69</v>
      </c>
      <c r="O1598" s="36">
        <v>35409.69</v>
      </c>
      <c r="P1598" s="36">
        <v>35409.69</v>
      </c>
      <c r="Q1598" s="36">
        <v>35409.69</v>
      </c>
      <c r="R1598" s="36">
        <f>H1598-O1598</f>
        <v>35374280.310000002</v>
      </c>
      <c r="S1598" s="36" t="e">
        <f>#REF!-P1598</f>
        <v>#REF!</v>
      </c>
      <c r="T1598" s="36" t="e">
        <f>#REF!-Q1598</f>
        <v>#REF!</v>
      </c>
      <c r="U1598" s="18" t="str">
        <f t="shared" si="301"/>
        <v>04 3 04 20780000</v>
      </c>
    </row>
    <row r="1599" spans="1:21" s="17" customFormat="1" ht="26.4">
      <c r="A1599" s="15"/>
      <c r="B1599" s="133" t="s">
        <v>29</v>
      </c>
      <c r="C1599" s="135" t="s">
        <v>410</v>
      </c>
      <c r="D1599" s="135" t="s">
        <v>87</v>
      </c>
      <c r="E1599" s="135" t="s">
        <v>14</v>
      </c>
      <c r="F1599" s="135" t="s">
        <v>878</v>
      </c>
      <c r="G1599" s="135" t="s">
        <v>30</v>
      </c>
      <c r="H1599" s="136">
        <f>H1600</f>
        <v>35409690</v>
      </c>
      <c r="I1599" s="105">
        <f>ROUND(K1599*1000,2)</f>
        <v>35409690</v>
      </c>
      <c r="J1599" s="16">
        <f>H1599-I1599</f>
        <v>0</v>
      </c>
      <c r="K1599" s="36">
        <v>35409.69</v>
      </c>
      <c r="O1599" s="36">
        <v>35409.69</v>
      </c>
      <c r="P1599" s="36">
        <v>35409.69</v>
      </c>
      <c r="Q1599" s="36">
        <v>35409.69</v>
      </c>
      <c r="R1599" s="36">
        <f>H1599-O1599</f>
        <v>35374280.310000002</v>
      </c>
      <c r="S1599" s="36" t="e">
        <f>#REF!-P1599</f>
        <v>#REF!</v>
      </c>
      <c r="T1599" s="36" t="e">
        <f>#REF!-Q1599</f>
        <v>#REF!</v>
      </c>
      <c r="U1599" s="18" t="str">
        <f t="shared" si="301"/>
        <v>04 3 04 20780240</v>
      </c>
    </row>
    <row r="1600" spans="1:21" s="17" customFormat="1" ht="15.6">
      <c r="A1600" s="15"/>
      <c r="B1600" s="133" t="s">
        <v>31</v>
      </c>
      <c r="C1600" s="135" t="s">
        <v>410</v>
      </c>
      <c r="D1600" s="135" t="s">
        <v>87</v>
      </c>
      <c r="E1600" s="135" t="s">
        <v>14</v>
      </c>
      <c r="F1600" s="135" t="s">
        <v>878</v>
      </c>
      <c r="G1600" s="135" t="s">
        <v>32</v>
      </c>
      <c r="H1600" s="136">
        <v>35409690</v>
      </c>
      <c r="I1600" s="105"/>
      <c r="J1600" s="16"/>
      <c r="K1600" s="36"/>
      <c r="O1600" s="36"/>
      <c r="P1600" s="36"/>
      <c r="Q1600" s="36"/>
      <c r="R1600" s="36"/>
      <c r="S1600" s="36"/>
      <c r="T1600" s="36"/>
      <c r="U1600" s="18"/>
    </row>
    <row r="1601" spans="1:21" s="17" customFormat="1" ht="66">
      <c r="A1601" s="15" t="s">
        <v>81</v>
      </c>
      <c r="B1601" s="133" t="s">
        <v>879</v>
      </c>
      <c r="C1601" s="135" t="s">
        <v>410</v>
      </c>
      <c r="D1601" s="135" t="s">
        <v>87</v>
      </c>
      <c r="E1601" s="135" t="s">
        <v>14</v>
      </c>
      <c r="F1601" s="135" t="s">
        <v>880</v>
      </c>
      <c r="G1601" s="135" t="s">
        <v>10</v>
      </c>
      <c r="H1601" s="152">
        <f>H1602</f>
        <v>19744080</v>
      </c>
      <c r="I1601" s="109">
        <f>ROUND(K1601*1000,2)</f>
        <v>19744080</v>
      </c>
      <c r="J1601" s="16">
        <f>H1601-I1601</f>
        <v>0</v>
      </c>
      <c r="K1601" s="36">
        <v>19744.080000000002</v>
      </c>
      <c r="O1601" s="36">
        <v>19744.080000000002</v>
      </c>
      <c r="P1601" s="36">
        <v>14838.06</v>
      </c>
      <c r="Q1601" s="36">
        <v>14838.06</v>
      </c>
      <c r="R1601" s="36">
        <f>H1601-O1601</f>
        <v>19724335.920000002</v>
      </c>
      <c r="S1601" s="36" t="e">
        <f>#REF!-P1601</f>
        <v>#REF!</v>
      </c>
      <c r="T1601" s="36" t="e">
        <f>#REF!-Q1601</f>
        <v>#REF!</v>
      </c>
      <c r="U1601" s="18" t="str">
        <f t="shared" si="301"/>
        <v>04 3 04 20790000</v>
      </c>
    </row>
    <row r="1602" spans="1:21" s="17" customFormat="1" ht="26.4">
      <c r="A1602" s="15"/>
      <c r="B1602" s="133" t="s">
        <v>29</v>
      </c>
      <c r="C1602" s="135" t="s">
        <v>410</v>
      </c>
      <c r="D1602" s="135" t="s">
        <v>87</v>
      </c>
      <c r="E1602" s="135" t="s">
        <v>14</v>
      </c>
      <c r="F1602" s="135" t="s">
        <v>880</v>
      </c>
      <c r="G1602" s="135" t="s">
        <v>30</v>
      </c>
      <c r="H1602" s="136">
        <f>H1603</f>
        <v>19744080</v>
      </c>
      <c r="I1602" s="105">
        <f>ROUND(K1602*1000,2)</f>
        <v>19744080</v>
      </c>
      <c r="J1602" s="16">
        <f>H1602-I1602</f>
        <v>0</v>
      </c>
      <c r="K1602" s="36">
        <v>19744.080000000002</v>
      </c>
      <c r="O1602" s="36">
        <v>19744.080000000002</v>
      </c>
      <c r="P1602" s="36">
        <v>14838.06</v>
      </c>
      <c r="Q1602" s="36">
        <v>14838.06</v>
      </c>
      <c r="R1602" s="36">
        <f>H1602-O1602</f>
        <v>19724335.920000002</v>
      </c>
      <c r="S1602" s="36" t="e">
        <f>#REF!-P1602</f>
        <v>#REF!</v>
      </c>
      <c r="T1602" s="36" t="e">
        <f>#REF!-Q1602</f>
        <v>#REF!</v>
      </c>
      <c r="U1602" s="18" t="str">
        <f t="shared" si="301"/>
        <v>04 3 04 20790240</v>
      </c>
    </row>
    <row r="1603" spans="1:21" s="17" customFormat="1" ht="15.6">
      <c r="A1603" s="15"/>
      <c r="B1603" s="133" t="s">
        <v>31</v>
      </c>
      <c r="C1603" s="135" t="s">
        <v>410</v>
      </c>
      <c r="D1603" s="135" t="s">
        <v>87</v>
      </c>
      <c r="E1603" s="135" t="s">
        <v>14</v>
      </c>
      <c r="F1603" s="135" t="s">
        <v>880</v>
      </c>
      <c r="G1603" s="135" t="s">
        <v>32</v>
      </c>
      <c r="H1603" s="136">
        <v>19744080</v>
      </c>
      <c r="I1603" s="105"/>
      <c r="J1603" s="16"/>
      <c r="K1603" s="36"/>
      <c r="O1603" s="36"/>
      <c r="P1603" s="36"/>
      <c r="Q1603" s="36"/>
      <c r="R1603" s="36"/>
      <c r="S1603" s="36"/>
      <c r="T1603" s="36"/>
      <c r="U1603" s="18"/>
    </row>
    <row r="1604" spans="1:21" s="17" customFormat="1" ht="105.6">
      <c r="A1604" s="15"/>
      <c r="B1604" s="133" t="s">
        <v>881</v>
      </c>
      <c r="C1604" s="140" t="s">
        <v>410</v>
      </c>
      <c r="D1604" s="141" t="s">
        <v>87</v>
      </c>
      <c r="E1604" s="141" t="s">
        <v>14</v>
      </c>
      <c r="F1604" s="141" t="s">
        <v>882</v>
      </c>
      <c r="G1604" s="141" t="s">
        <v>10</v>
      </c>
      <c r="H1604" s="142">
        <f t="shared" ref="H1604" si="314">H1605</f>
        <v>7456265.4900000002</v>
      </c>
      <c r="I1604" s="55">
        <f>ROUND(K1604*1000,2)</f>
        <v>7456270</v>
      </c>
      <c r="J1604" s="16">
        <f>H1604-I1604</f>
        <v>-4.5099999997764826</v>
      </c>
      <c r="K1604" s="29">
        <v>7456.27</v>
      </c>
      <c r="O1604" s="29">
        <v>7456.27</v>
      </c>
      <c r="P1604" s="29">
        <v>0</v>
      </c>
      <c r="Q1604" s="29">
        <v>0</v>
      </c>
      <c r="R1604" s="29">
        <f>H1604-O1604</f>
        <v>7448809.2200000007</v>
      </c>
      <c r="S1604" s="29" t="e">
        <f>#REF!-P1604</f>
        <v>#REF!</v>
      </c>
      <c r="T1604" s="29" t="e">
        <f>#REF!-Q1604</f>
        <v>#REF!</v>
      </c>
      <c r="U1604" s="18" t="str">
        <f t="shared" si="301"/>
        <v>04 3 04 21480000</v>
      </c>
    </row>
    <row r="1605" spans="1:21" s="17" customFormat="1" ht="26.4">
      <c r="A1605" s="15"/>
      <c r="B1605" s="133" t="s">
        <v>29</v>
      </c>
      <c r="C1605" s="140" t="s">
        <v>410</v>
      </c>
      <c r="D1605" s="141" t="s">
        <v>87</v>
      </c>
      <c r="E1605" s="141" t="s">
        <v>14</v>
      </c>
      <c r="F1605" s="141" t="s">
        <v>882</v>
      </c>
      <c r="G1605" s="141" t="s">
        <v>30</v>
      </c>
      <c r="H1605" s="136">
        <f>H1606</f>
        <v>7456265.4900000002</v>
      </c>
      <c r="I1605" s="105">
        <f>ROUND(K1605*1000,2)</f>
        <v>7456270</v>
      </c>
      <c r="J1605" s="16">
        <f>H1605-I1605</f>
        <v>-4.5099999997764826</v>
      </c>
      <c r="K1605" s="29">
        <v>7456.27</v>
      </c>
      <c r="O1605" s="29">
        <v>7456.27</v>
      </c>
      <c r="P1605" s="29">
        <v>0</v>
      </c>
      <c r="Q1605" s="29">
        <v>0</v>
      </c>
      <c r="R1605" s="29">
        <f>H1605-O1605</f>
        <v>7448809.2200000007</v>
      </c>
      <c r="S1605" s="29" t="e">
        <f>#REF!-P1605</f>
        <v>#REF!</v>
      </c>
      <c r="T1605" s="29" t="e">
        <f>#REF!-Q1605</f>
        <v>#REF!</v>
      </c>
      <c r="U1605" s="18" t="str">
        <f t="shared" si="301"/>
        <v>04 3 04 21480240</v>
      </c>
    </row>
    <row r="1606" spans="1:21" s="17" customFormat="1" ht="15.6">
      <c r="A1606" s="15"/>
      <c r="B1606" s="133" t="s">
        <v>31</v>
      </c>
      <c r="C1606" s="140" t="s">
        <v>410</v>
      </c>
      <c r="D1606" s="141" t="s">
        <v>87</v>
      </c>
      <c r="E1606" s="141" t="s">
        <v>14</v>
      </c>
      <c r="F1606" s="141" t="s">
        <v>882</v>
      </c>
      <c r="G1606" s="141" t="s">
        <v>32</v>
      </c>
      <c r="H1606" s="136">
        <v>7456265.4900000002</v>
      </c>
      <c r="I1606" s="105"/>
      <c r="J1606" s="16"/>
      <c r="K1606" s="29"/>
      <c r="O1606" s="29"/>
      <c r="P1606" s="29"/>
      <c r="Q1606" s="29"/>
      <c r="R1606" s="29"/>
      <c r="S1606" s="29"/>
      <c r="T1606" s="29"/>
      <c r="U1606" s="18"/>
    </row>
    <row r="1607" spans="1:21" s="17" customFormat="1" ht="26.4">
      <c r="A1607" s="15"/>
      <c r="B1607" s="133" t="s">
        <v>430</v>
      </c>
      <c r="C1607" s="141" t="s">
        <v>410</v>
      </c>
      <c r="D1607" s="141" t="s">
        <v>87</v>
      </c>
      <c r="E1607" s="141" t="s">
        <v>14</v>
      </c>
      <c r="F1607" s="141" t="s">
        <v>431</v>
      </c>
      <c r="G1607" s="141" t="s">
        <v>10</v>
      </c>
      <c r="H1607" s="169">
        <f t="shared" ref="H1607:H1610" si="315">H1608</f>
        <v>3385520</v>
      </c>
      <c r="I1607" s="115">
        <f>ROUND(K1607*1000,2)</f>
        <v>3385520</v>
      </c>
      <c r="J1607" s="16">
        <f>H1607-I1607</f>
        <v>0</v>
      </c>
      <c r="K1607" s="57">
        <v>3385.52</v>
      </c>
      <c r="O1607" s="57">
        <v>3385.52</v>
      </c>
      <c r="P1607" s="57">
        <v>3385.52</v>
      </c>
      <c r="Q1607" s="57">
        <v>3385.52</v>
      </c>
      <c r="R1607" s="57">
        <f>H1607-O1607</f>
        <v>3382134.48</v>
      </c>
      <c r="S1607" s="57" t="e">
        <f>#REF!-P1607</f>
        <v>#REF!</v>
      </c>
      <c r="T1607" s="57" t="e">
        <f>#REF!-Q1607</f>
        <v>#REF!</v>
      </c>
      <c r="U1607" s="18" t="str">
        <f t="shared" si="301"/>
        <v>17 0 00 00000000</v>
      </c>
    </row>
    <row r="1608" spans="1:21" s="17" customFormat="1" ht="39.6">
      <c r="A1608" s="15"/>
      <c r="B1608" s="139" t="s">
        <v>432</v>
      </c>
      <c r="C1608" s="141" t="s">
        <v>410</v>
      </c>
      <c r="D1608" s="141" t="s">
        <v>87</v>
      </c>
      <c r="E1608" s="141" t="s">
        <v>14</v>
      </c>
      <c r="F1608" s="141" t="s">
        <v>433</v>
      </c>
      <c r="G1608" s="141" t="s">
        <v>10</v>
      </c>
      <c r="H1608" s="169">
        <f t="shared" si="315"/>
        <v>3385520</v>
      </c>
      <c r="I1608" s="115">
        <f>ROUND(K1608*1000,2)</f>
        <v>3385520</v>
      </c>
      <c r="J1608" s="16">
        <f>H1608-I1608</f>
        <v>0</v>
      </c>
      <c r="K1608" s="57">
        <v>3385.52</v>
      </c>
      <c r="O1608" s="57">
        <v>3385.52</v>
      </c>
      <c r="P1608" s="57">
        <v>3385.52</v>
      </c>
      <c r="Q1608" s="57">
        <v>3385.52</v>
      </c>
      <c r="R1608" s="57">
        <f>H1608-O1608</f>
        <v>3382134.48</v>
      </c>
      <c r="S1608" s="57" t="e">
        <f>#REF!-P1608</f>
        <v>#REF!</v>
      </c>
      <c r="T1608" s="57" t="e">
        <f>#REF!-Q1608</f>
        <v>#REF!</v>
      </c>
      <c r="U1608" s="18" t="str">
        <f t="shared" si="301"/>
        <v>17 Б 00 00000000</v>
      </c>
    </row>
    <row r="1609" spans="1:21" s="17" customFormat="1" ht="26.4">
      <c r="A1609" s="15"/>
      <c r="B1609" s="139" t="s">
        <v>883</v>
      </c>
      <c r="C1609" s="141" t="s">
        <v>410</v>
      </c>
      <c r="D1609" s="141" t="s">
        <v>87</v>
      </c>
      <c r="E1609" s="141" t="s">
        <v>14</v>
      </c>
      <c r="F1609" s="141" t="s">
        <v>884</v>
      </c>
      <c r="G1609" s="141" t="s">
        <v>10</v>
      </c>
      <c r="H1609" s="169">
        <f t="shared" si="315"/>
        <v>3385520</v>
      </c>
      <c r="I1609" s="115">
        <f>ROUND(K1609*1000,2)</f>
        <v>3385520</v>
      </c>
      <c r="J1609" s="16">
        <f>H1609-I1609</f>
        <v>0</v>
      </c>
      <c r="K1609" s="57">
        <v>3385.52</v>
      </c>
      <c r="O1609" s="57">
        <v>3385.52</v>
      </c>
      <c r="P1609" s="57">
        <v>3385.52</v>
      </c>
      <c r="Q1609" s="57">
        <v>3385.52</v>
      </c>
      <c r="R1609" s="57">
        <f>H1609-O1609</f>
        <v>3382134.48</v>
      </c>
      <c r="S1609" s="57" t="e">
        <f>#REF!-P1609</f>
        <v>#REF!</v>
      </c>
      <c r="T1609" s="57" t="e">
        <f>#REF!-Q1609</f>
        <v>#REF!</v>
      </c>
      <c r="U1609" s="18" t="str">
        <f t="shared" si="301"/>
        <v>17 Б 02 00000000</v>
      </c>
    </row>
    <row r="1610" spans="1:21" s="17" customFormat="1" ht="26.4">
      <c r="A1610" s="15"/>
      <c r="B1610" s="143" t="s">
        <v>436</v>
      </c>
      <c r="C1610" s="135" t="s">
        <v>410</v>
      </c>
      <c r="D1610" s="135" t="s">
        <v>87</v>
      </c>
      <c r="E1610" s="135" t="s">
        <v>14</v>
      </c>
      <c r="F1610" s="135" t="s">
        <v>885</v>
      </c>
      <c r="G1610" s="135" t="s">
        <v>10</v>
      </c>
      <c r="H1610" s="174">
        <f t="shared" si="315"/>
        <v>3385520</v>
      </c>
      <c r="I1610" s="121">
        <f>ROUND(K1610*1000,2)</f>
        <v>3385520</v>
      </c>
      <c r="J1610" s="16">
        <f>H1610-I1610</f>
        <v>0</v>
      </c>
      <c r="K1610" s="68">
        <v>3385.52</v>
      </c>
      <c r="O1610" s="68">
        <v>3385.52</v>
      </c>
      <c r="P1610" s="68">
        <v>3385.52</v>
      </c>
      <c r="Q1610" s="68">
        <v>3385.52</v>
      </c>
      <c r="R1610" s="68">
        <f>H1610-O1610</f>
        <v>3382134.48</v>
      </c>
      <c r="S1610" s="68" t="e">
        <f>#REF!-P1610</f>
        <v>#REF!</v>
      </c>
      <c r="T1610" s="68" t="e">
        <f>#REF!-Q1610</f>
        <v>#REF!</v>
      </c>
      <c r="U1610" s="18" t="str">
        <f t="shared" si="301"/>
        <v>17 Б 02 20490000</v>
      </c>
    </row>
    <row r="1611" spans="1:21" s="17" customFormat="1" ht="26.4">
      <c r="A1611" s="15"/>
      <c r="B1611" s="133" t="s">
        <v>29</v>
      </c>
      <c r="C1611" s="135" t="s">
        <v>410</v>
      </c>
      <c r="D1611" s="135" t="s">
        <v>87</v>
      </c>
      <c r="E1611" s="135" t="s">
        <v>14</v>
      </c>
      <c r="F1611" s="135" t="s">
        <v>885</v>
      </c>
      <c r="G1611" s="135" t="s">
        <v>30</v>
      </c>
      <c r="H1611" s="136">
        <f>H1612</f>
        <v>3385520</v>
      </c>
      <c r="I1611" s="105">
        <f>ROUND(K1611*1000,2)</f>
        <v>3385520</v>
      </c>
      <c r="J1611" s="16">
        <f>H1611-I1611</f>
        <v>0</v>
      </c>
      <c r="K1611" s="68">
        <v>3385.52</v>
      </c>
      <c r="O1611" s="68">
        <v>3385.52</v>
      </c>
      <c r="P1611" s="68">
        <v>3385.52</v>
      </c>
      <c r="Q1611" s="68">
        <v>3385.52</v>
      </c>
      <c r="R1611" s="68">
        <f>H1611-O1611</f>
        <v>3382134.48</v>
      </c>
      <c r="S1611" s="68" t="e">
        <f>#REF!-P1611</f>
        <v>#REF!</v>
      </c>
      <c r="T1611" s="68" t="e">
        <f>#REF!-Q1611</f>
        <v>#REF!</v>
      </c>
      <c r="U1611" s="18" t="str">
        <f t="shared" si="301"/>
        <v>17 Б 02 20490240</v>
      </c>
    </row>
    <row r="1612" spans="1:21" s="17" customFormat="1" ht="15.6">
      <c r="A1612" s="15"/>
      <c r="B1612" s="133" t="s">
        <v>31</v>
      </c>
      <c r="C1612" s="135" t="s">
        <v>410</v>
      </c>
      <c r="D1612" s="135" t="s">
        <v>87</v>
      </c>
      <c r="E1612" s="135" t="s">
        <v>14</v>
      </c>
      <c r="F1612" s="135" t="s">
        <v>885</v>
      </c>
      <c r="G1612" s="135" t="s">
        <v>32</v>
      </c>
      <c r="H1612" s="136">
        <v>3385520</v>
      </c>
      <c r="I1612" s="105"/>
      <c r="J1612" s="16"/>
      <c r="K1612" s="68"/>
      <c r="O1612" s="68"/>
      <c r="P1612" s="68"/>
      <c r="Q1612" s="68"/>
      <c r="R1612" s="68"/>
      <c r="S1612" s="68"/>
      <c r="T1612" s="68"/>
      <c r="U1612" s="18"/>
    </row>
    <row r="1613" spans="1:21" s="17" customFormat="1" ht="26.4">
      <c r="A1613" s="15"/>
      <c r="B1613" s="133" t="s">
        <v>886</v>
      </c>
      <c r="C1613" s="135" t="s">
        <v>410</v>
      </c>
      <c r="D1613" s="135" t="s">
        <v>87</v>
      </c>
      <c r="E1613" s="135" t="s">
        <v>14</v>
      </c>
      <c r="F1613" s="135" t="s">
        <v>887</v>
      </c>
      <c r="G1613" s="135" t="s">
        <v>10</v>
      </c>
      <c r="H1613" s="174">
        <f>H1614</f>
        <v>6270106.8899999997</v>
      </c>
      <c r="I1613" s="121">
        <f>ROUND(K1613*1000,2)</f>
        <v>6270110</v>
      </c>
      <c r="J1613" s="16">
        <f>H1613-I1613</f>
        <v>-3.1100000003352761</v>
      </c>
      <c r="K1613" s="68">
        <v>6270.1100000000006</v>
      </c>
      <c r="O1613" s="68">
        <v>6270.1100000000006</v>
      </c>
      <c r="P1613" s="68">
        <v>9180.16</v>
      </c>
      <c r="Q1613" s="68">
        <v>12090.21</v>
      </c>
      <c r="R1613" s="68">
        <f>H1613-O1613</f>
        <v>6263836.7799999993</v>
      </c>
      <c r="S1613" s="68" t="e">
        <f>#REF!-P1613</f>
        <v>#REF!</v>
      </c>
      <c r="T1613" s="68" t="e">
        <f>#REF!-Q1613</f>
        <v>#REF!</v>
      </c>
      <c r="U1613" s="18" t="str">
        <f t="shared" si="301"/>
        <v>20 0 00 00000000</v>
      </c>
    </row>
    <row r="1614" spans="1:21" s="17" customFormat="1" ht="39.6">
      <c r="A1614" s="15"/>
      <c r="B1614" s="133" t="s">
        <v>888</v>
      </c>
      <c r="C1614" s="135" t="s">
        <v>410</v>
      </c>
      <c r="D1614" s="135" t="s">
        <v>87</v>
      </c>
      <c r="E1614" s="135" t="s">
        <v>14</v>
      </c>
      <c r="F1614" s="135" t="s">
        <v>889</v>
      </c>
      <c r="G1614" s="135" t="s">
        <v>10</v>
      </c>
      <c r="H1614" s="174">
        <f>H1615+H1619+H1623</f>
        <v>6270106.8899999997</v>
      </c>
      <c r="I1614" s="121">
        <f>ROUND(K1614*1000,2)</f>
        <v>6270110</v>
      </c>
      <c r="J1614" s="16">
        <f>H1614-I1614</f>
        <v>-3.1100000003352761</v>
      </c>
      <c r="K1614" s="68">
        <v>6270.1100000000006</v>
      </c>
      <c r="O1614" s="68">
        <v>6270.1100000000006</v>
      </c>
      <c r="P1614" s="68">
        <v>9180.16</v>
      </c>
      <c r="Q1614" s="68">
        <v>12090.21</v>
      </c>
      <c r="R1614" s="68">
        <f>H1614-O1614</f>
        <v>6263836.7799999993</v>
      </c>
      <c r="S1614" s="68" t="e">
        <f>#REF!-P1614</f>
        <v>#REF!</v>
      </c>
      <c r="T1614" s="68" t="e">
        <f>#REF!-Q1614</f>
        <v>#REF!</v>
      </c>
      <c r="U1614" s="18" t="str">
        <f t="shared" si="301"/>
        <v>20 Б 00 00000000</v>
      </c>
    </row>
    <row r="1615" spans="1:21" s="17" customFormat="1" ht="26.4">
      <c r="A1615" s="15"/>
      <c r="B1615" s="133" t="s">
        <v>890</v>
      </c>
      <c r="C1615" s="135" t="s">
        <v>410</v>
      </c>
      <c r="D1615" s="135" t="s">
        <v>87</v>
      </c>
      <c r="E1615" s="135" t="s">
        <v>14</v>
      </c>
      <c r="F1615" s="135" t="s">
        <v>891</v>
      </c>
      <c r="G1615" s="135" t="s">
        <v>10</v>
      </c>
      <c r="H1615" s="174">
        <f>H1616</f>
        <v>3880068.28</v>
      </c>
      <c r="I1615" s="121">
        <f>ROUND(K1615*1000,2)</f>
        <v>3880070</v>
      </c>
      <c r="J1615" s="16">
        <f>H1615-I1615</f>
        <v>-1.720000000204891</v>
      </c>
      <c r="K1615" s="68">
        <v>3880.07</v>
      </c>
      <c r="O1615" s="68">
        <v>3880.07</v>
      </c>
      <c r="P1615" s="68">
        <v>5820.1</v>
      </c>
      <c r="Q1615" s="68">
        <v>7760.13</v>
      </c>
      <c r="R1615" s="68">
        <f>H1615-O1615</f>
        <v>3876188.21</v>
      </c>
      <c r="S1615" s="68" t="e">
        <f>#REF!-P1615</f>
        <v>#REF!</v>
      </c>
      <c r="T1615" s="68" t="e">
        <f>#REF!-Q1615</f>
        <v>#REF!</v>
      </c>
      <c r="U1615" s="18" t="str">
        <f t="shared" si="301"/>
        <v>20 Б 01 00000000</v>
      </c>
    </row>
    <row r="1616" spans="1:21" s="17" customFormat="1" ht="26.4">
      <c r="A1616" s="15"/>
      <c r="B1616" s="133" t="s">
        <v>892</v>
      </c>
      <c r="C1616" s="135" t="s">
        <v>410</v>
      </c>
      <c r="D1616" s="135" t="s">
        <v>87</v>
      </c>
      <c r="E1616" s="135" t="s">
        <v>14</v>
      </c>
      <c r="F1616" s="135" t="s">
        <v>893</v>
      </c>
      <c r="G1616" s="135" t="s">
        <v>10</v>
      </c>
      <c r="H1616" s="174">
        <f>H1617</f>
        <v>3880068.28</v>
      </c>
      <c r="I1616" s="121">
        <f>ROUND(K1616*1000,2)</f>
        <v>3880070</v>
      </c>
      <c r="J1616" s="16">
        <f>H1616-I1616</f>
        <v>-1.720000000204891</v>
      </c>
      <c r="K1616" s="68">
        <v>3880.07</v>
      </c>
      <c r="O1616" s="68">
        <v>3880.07</v>
      </c>
      <c r="P1616" s="68">
        <v>5820.1</v>
      </c>
      <c r="Q1616" s="68">
        <v>7760.13</v>
      </c>
      <c r="R1616" s="68">
        <f>H1616-O1616</f>
        <v>3876188.21</v>
      </c>
      <c r="S1616" s="68" t="e">
        <f>#REF!-P1616</f>
        <v>#REF!</v>
      </c>
      <c r="T1616" s="68" t="e">
        <f>#REF!-Q1616</f>
        <v>#REF!</v>
      </c>
      <c r="U1616" s="18" t="str">
        <f t="shared" si="301"/>
        <v>20 Б 01 L5550000</v>
      </c>
    </row>
    <row r="1617" spans="1:21" s="17" customFormat="1" ht="26.4">
      <c r="A1617" s="15"/>
      <c r="B1617" s="133" t="s">
        <v>29</v>
      </c>
      <c r="C1617" s="135" t="s">
        <v>410</v>
      </c>
      <c r="D1617" s="135" t="s">
        <v>87</v>
      </c>
      <c r="E1617" s="135" t="s">
        <v>14</v>
      </c>
      <c r="F1617" s="135" t="s">
        <v>893</v>
      </c>
      <c r="G1617" s="135" t="s">
        <v>30</v>
      </c>
      <c r="H1617" s="136">
        <f>H1618</f>
        <v>3880068.28</v>
      </c>
      <c r="I1617" s="105">
        <f>ROUND(K1617*1000,2)</f>
        <v>3880070</v>
      </c>
      <c r="J1617" s="16">
        <f>H1617-I1617</f>
        <v>-1.720000000204891</v>
      </c>
      <c r="K1617" s="36">
        <v>3880.07</v>
      </c>
      <c r="O1617" s="36">
        <v>3880.07</v>
      </c>
      <c r="P1617" s="36">
        <v>5820.1</v>
      </c>
      <c r="Q1617" s="36">
        <v>7760.13</v>
      </c>
      <c r="R1617" s="36">
        <f>H1617-O1617</f>
        <v>3876188.21</v>
      </c>
      <c r="S1617" s="36" t="e">
        <f>#REF!-P1617</f>
        <v>#REF!</v>
      </c>
      <c r="T1617" s="36" t="e">
        <f>#REF!-Q1617</f>
        <v>#REF!</v>
      </c>
      <c r="U1617" s="18" t="str">
        <f t="shared" si="301"/>
        <v>20 Б 01 L5550240</v>
      </c>
    </row>
    <row r="1618" spans="1:21" s="17" customFormat="1" ht="15.6">
      <c r="A1618" s="15"/>
      <c r="B1618" s="133" t="s">
        <v>31</v>
      </c>
      <c r="C1618" s="135" t="s">
        <v>410</v>
      </c>
      <c r="D1618" s="135" t="s">
        <v>87</v>
      </c>
      <c r="E1618" s="135" t="s">
        <v>14</v>
      </c>
      <c r="F1618" s="135" t="s">
        <v>893</v>
      </c>
      <c r="G1618" s="135" t="s">
        <v>32</v>
      </c>
      <c r="H1618" s="136">
        <v>3880068.28</v>
      </c>
      <c r="I1618" s="105"/>
      <c r="J1618" s="16"/>
      <c r="K1618" s="36"/>
      <c r="O1618" s="36"/>
      <c r="P1618" s="36"/>
      <c r="Q1618" s="36"/>
      <c r="R1618" s="36"/>
      <c r="S1618" s="36"/>
      <c r="T1618" s="36"/>
      <c r="U1618" s="18"/>
    </row>
    <row r="1619" spans="1:21" s="17" customFormat="1" ht="26.4">
      <c r="A1619" s="15"/>
      <c r="B1619" s="133" t="s">
        <v>894</v>
      </c>
      <c r="C1619" s="135" t="s">
        <v>410</v>
      </c>
      <c r="D1619" s="135" t="s">
        <v>87</v>
      </c>
      <c r="E1619" s="135" t="s">
        <v>14</v>
      </c>
      <c r="F1619" s="135" t="s">
        <v>895</v>
      </c>
      <c r="G1619" s="135" t="s">
        <v>10</v>
      </c>
      <c r="H1619" s="174">
        <f>H1620</f>
        <v>1940038.61</v>
      </c>
      <c r="I1619" s="121">
        <f>ROUND(K1619*1000,2)</f>
        <v>1940040</v>
      </c>
      <c r="J1619" s="16">
        <f>H1619-I1619</f>
        <v>-1.3899999998975545</v>
      </c>
      <c r="K1619" s="68">
        <v>1940.04</v>
      </c>
      <c r="O1619" s="68">
        <v>1940.04</v>
      </c>
      <c r="P1619" s="68">
        <v>2910.06</v>
      </c>
      <c r="Q1619" s="68">
        <v>3880.08</v>
      </c>
      <c r="R1619" s="68">
        <f>H1619-O1619</f>
        <v>1938098.57</v>
      </c>
      <c r="S1619" s="68" t="e">
        <f>#REF!-P1619</f>
        <v>#REF!</v>
      </c>
      <c r="T1619" s="68" t="e">
        <f>#REF!-Q1619</f>
        <v>#REF!</v>
      </c>
      <c r="U1619" s="18" t="str">
        <f t="shared" si="301"/>
        <v>20 Б 02 00000000</v>
      </c>
    </row>
    <row r="1620" spans="1:21" s="17" customFormat="1" ht="26.4">
      <c r="A1620" s="15"/>
      <c r="B1620" s="133" t="s">
        <v>892</v>
      </c>
      <c r="C1620" s="135" t="s">
        <v>410</v>
      </c>
      <c r="D1620" s="135" t="s">
        <v>87</v>
      </c>
      <c r="E1620" s="135" t="s">
        <v>14</v>
      </c>
      <c r="F1620" s="135" t="s">
        <v>896</v>
      </c>
      <c r="G1620" s="135" t="s">
        <v>10</v>
      </c>
      <c r="H1620" s="174">
        <f>H1621</f>
        <v>1940038.61</v>
      </c>
      <c r="I1620" s="121">
        <f>ROUND(K1620*1000,2)</f>
        <v>1940040</v>
      </c>
      <c r="J1620" s="16">
        <f>H1620-I1620</f>
        <v>-1.3899999998975545</v>
      </c>
      <c r="K1620" s="68">
        <v>1940.04</v>
      </c>
      <c r="O1620" s="68">
        <v>1940.04</v>
      </c>
      <c r="P1620" s="68">
        <v>2910.06</v>
      </c>
      <c r="Q1620" s="68">
        <v>3880.08</v>
      </c>
      <c r="R1620" s="68">
        <f>H1620-O1620</f>
        <v>1938098.57</v>
      </c>
      <c r="S1620" s="68" t="e">
        <f>#REF!-P1620</f>
        <v>#REF!</v>
      </c>
      <c r="T1620" s="68" t="e">
        <f>#REF!-Q1620</f>
        <v>#REF!</v>
      </c>
      <c r="U1620" s="18" t="str">
        <f t="shared" si="301"/>
        <v>20 Б 02 L5550000</v>
      </c>
    </row>
    <row r="1621" spans="1:21" s="17" customFormat="1" ht="26.4">
      <c r="A1621" s="15"/>
      <c r="B1621" s="133" t="s">
        <v>29</v>
      </c>
      <c r="C1621" s="135" t="s">
        <v>410</v>
      </c>
      <c r="D1621" s="135" t="s">
        <v>87</v>
      </c>
      <c r="E1621" s="135" t="s">
        <v>14</v>
      </c>
      <c r="F1621" s="135" t="s">
        <v>896</v>
      </c>
      <c r="G1621" s="135" t="s">
        <v>30</v>
      </c>
      <c r="H1621" s="136">
        <f>H1622</f>
        <v>1940038.61</v>
      </c>
      <c r="I1621" s="105">
        <f>ROUND(K1621*1000,2)</f>
        <v>1940040</v>
      </c>
      <c r="J1621" s="16">
        <f>H1621-I1621</f>
        <v>-1.3899999998975545</v>
      </c>
      <c r="K1621" s="36">
        <v>1940.04</v>
      </c>
      <c r="O1621" s="36">
        <v>1940.04</v>
      </c>
      <c r="P1621" s="36">
        <v>2910.06</v>
      </c>
      <c r="Q1621" s="36">
        <v>3880.08</v>
      </c>
      <c r="R1621" s="36">
        <f>H1621-O1621</f>
        <v>1938098.57</v>
      </c>
      <c r="S1621" s="36" t="e">
        <f>#REF!-P1621</f>
        <v>#REF!</v>
      </c>
      <c r="T1621" s="36" t="e">
        <f>#REF!-Q1621</f>
        <v>#REF!</v>
      </c>
      <c r="U1621" s="18" t="str">
        <f t="shared" si="301"/>
        <v>20 Б 02 L5550240</v>
      </c>
    </row>
    <row r="1622" spans="1:21" s="17" customFormat="1" ht="15.6">
      <c r="A1622" s="15"/>
      <c r="B1622" s="133" t="s">
        <v>31</v>
      </c>
      <c r="C1622" s="135" t="s">
        <v>410</v>
      </c>
      <c r="D1622" s="135" t="s">
        <v>87</v>
      </c>
      <c r="E1622" s="135" t="s">
        <v>14</v>
      </c>
      <c r="F1622" s="135" t="s">
        <v>896</v>
      </c>
      <c r="G1622" s="135" t="s">
        <v>32</v>
      </c>
      <c r="H1622" s="136">
        <v>1940038.61</v>
      </c>
      <c r="I1622" s="105"/>
      <c r="J1622" s="16"/>
      <c r="K1622" s="36"/>
      <c r="O1622" s="36"/>
      <c r="P1622" s="36"/>
      <c r="Q1622" s="36"/>
      <c r="R1622" s="36"/>
      <c r="S1622" s="36"/>
      <c r="T1622" s="36"/>
      <c r="U1622" s="18"/>
    </row>
    <row r="1623" spans="1:21" s="17" customFormat="1" ht="26.4">
      <c r="A1623" s="15"/>
      <c r="B1623" s="133" t="s">
        <v>897</v>
      </c>
      <c r="C1623" s="135" t="s">
        <v>410</v>
      </c>
      <c r="D1623" s="135" t="s">
        <v>87</v>
      </c>
      <c r="E1623" s="135" t="s">
        <v>14</v>
      </c>
      <c r="F1623" s="135" t="s">
        <v>898</v>
      </c>
      <c r="G1623" s="135" t="s">
        <v>10</v>
      </c>
      <c r="H1623" s="152">
        <f t="shared" ref="H1623:H1624" si="316">H1624</f>
        <v>450000</v>
      </c>
      <c r="I1623" s="109">
        <f>ROUND(K1623*1000,2)</f>
        <v>450000</v>
      </c>
      <c r="J1623" s="16">
        <f>H1623-I1623</f>
        <v>0</v>
      </c>
      <c r="K1623" s="36">
        <v>450</v>
      </c>
      <c r="O1623" s="36">
        <v>450</v>
      </c>
      <c r="P1623" s="36">
        <v>450</v>
      </c>
      <c r="Q1623" s="36">
        <v>450</v>
      </c>
      <c r="R1623" s="36">
        <f>H1623-O1623</f>
        <v>449550</v>
      </c>
      <c r="S1623" s="36" t="e">
        <f>#REF!-P1623</f>
        <v>#REF!</v>
      </c>
      <c r="T1623" s="36" t="e">
        <f>#REF!-Q1623</f>
        <v>#REF!</v>
      </c>
      <c r="U1623" s="18" t="str">
        <f t="shared" si="301"/>
        <v>20 Б 03 00000000</v>
      </c>
    </row>
    <row r="1624" spans="1:21" s="17" customFormat="1" ht="26.4">
      <c r="A1624" s="15"/>
      <c r="B1624" s="149" t="s">
        <v>542</v>
      </c>
      <c r="C1624" s="135" t="s">
        <v>410</v>
      </c>
      <c r="D1624" s="135" t="s">
        <v>87</v>
      </c>
      <c r="E1624" s="135" t="s">
        <v>14</v>
      </c>
      <c r="F1624" s="135" t="s">
        <v>899</v>
      </c>
      <c r="G1624" s="135" t="s">
        <v>10</v>
      </c>
      <c r="H1624" s="152">
        <f t="shared" si="316"/>
        <v>450000</v>
      </c>
      <c r="I1624" s="109">
        <f>ROUND(K1624*1000,2)</f>
        <v>450000</v>
      </c>
      <c r="J1624" s="16">
        <f>H1624-I1624</f>
        <v>0</v>
      </c>
      <c r="K1624" s="36">
        <v>450</v>
      </c>
      <c r="O1624" s="36">
        <v>450</v>
      </c>
      <c r="P1624" s="36">
        <v>450</v>
      </c>
      <c r="Q1624" s="36">
        <v>450</v>
      </c>
      <c r="R1624" s="36">
        <f>H1624-O1624</f>
        <v>449550</v>
      </c>
      <c r="S1624" s="36" t="e">
        <f>#REF!-P1624</f>
        <v>#REF!</v>
      </c>
      <c r="T1624" s="36" t="e">
        <f>#REF!-Q1624</f>
        <v>#REF!</v>
      </c>
      <c r="U1624" s="18" t="str">
        <f t="shared" si="301"/>
        <v>20 Б 03 20300000</v>
      </c>
    </row>
    <row r="1625" spans="1:21" s="17" customFormat="1" ht="26.4">
      <c r="A1625" s="15"/>
      <c r="B1625" s="149" t="s">
        <v>29</v>
      </c>
      <c r="C1625" s="135" t="s">
        <v>410</v>
      </c>
      <c r="D1625" s="135" t="s">
        <v>87</v>
      </c>
      <c r="E1625" s="135" t="s">
        <v>14</v>
      </c>
      <c r="F1625" s="135" t="s">
        <v>899</v>
      </c>
      <c r="G1625" s="135" t="s">
        <v>30</v>
      </c>
      <c r="H1625" s="136">
        <f>H1626</f>
        <v>450000</v>
      </c>
      <c r="I1625" s="105">
        <f>ROUND(K1625*1000,2)</f>
        <v>450000</v>
      </c>
      <c r="J1625" s="16">
        <f>H1625-I1625</f>
        <v>0</v>
      </c>
      <c r="K1625" s="36">
        <v>450</v>
      </c>
      <c r="O1625" s="36">
        <v>450</v>
      </c>
      <c r="P1625" s="36">
        <v>450</v>
      </c>
      <c r="Q1625" s="36">
        <v>450</v>
      </c>
      <c r="R1625" s="36">
        <f>H1625-O1625</f>
        <v>449550</v>
      </c>
      <c r="S1625" s="36" t="e">
        <f>#REF!-P1625</f>
        <v>#REF!</v>
      </c>
      <c r="T1625" s="36" t="e">
        <f>#REF!-Q1625</f>
        <v>#REF!</v>
      </c>
      <c r="U1625" s="18" t="str">
        <f t="shared" si="301"/>
        <v>20 Б 03 20300240</v>
      </c>
    </row>
    <row r="1626" spans="1:21" s="17" customFormat="1" ht="15.6">
      <c r="A1626" s="15"/>
      <c r="B1626" s="133" t="s">
        <v>31</v>
      </c>
      <c r="C1626" s="135" t="s">
        <v>410</v>
      </c>
      <c r="D1626" s="135" t="s">
        <v>87</v>
      </c>
      <c r="E1626" s="135" t="s">
        <v>14</v>
      </c>
      <c r="F1626" s="135" t="s">
        <v>899</v>
      </c>
      <c r="G1626" s="135" t="s">
        <v>32</v>
      </c>
      <c r="H1626" s="136">
        <v>450000</v>
      </c>
      <c r="I1626" s="105"/>
      <c r="J1626" s="16"/>
      <c r="K1626" s="36"/>
      <c r="O1626" s="36"/>
      <c r="P1626" s="36"/>
      <c r="Q1626" s="36"/>
      <c r="R1626" s="36"/>
      <c r="S1626" s="36"/>
      <c r="T1626" s="36"/>
      <c r="U1626" s="18"/>
    </row>
    <row r="1627" spans="1:21" s="17" customFormat="1" ht="15.6">
      <c r="A1627" s="15"/>
      <c r="B1627" s="129" t="s">
        <v>313</v>
      </c>
      <c r="C1627" s="130" t="s">
        <v>410</v>
      </c>
      <c r="D1627" s="131" t="s">
        <v>87</v>
      </c>
      <c r="E1627" s="131" t="s">
        <v>87</v>
      </c>
      <c r="F1627" s="131" t="s">
        <v>9</v>
      </c>
      <c r="G1627" s="131" t="s">
        <v>10</v>
      </c>
      <c r="H1627" s="132">
        <f>H1628</f>
        <v>48258450</v>
      </c>
      <c r="I1627" s="104">
        <f>ROUND(K1627*1000,2)</f>
        <v>48258450</v>
      </c>
      <c r="J1627" s="16">
        <f>H1627-I1627</f>
        <v>0</v>
      </c>
      <c r="K1627" s="20">
        <v>48258.450000000004</v>
      </c>
      <c r="O1627" s="20">
        <v>48258.450000000004</v>
      </c>
      <c r="P1627" s="20">
        <v>48258.450000000004</v>
      </c>
      <c r="Q1627" s="20">
        <v>48258.450000000004</v>
      </c>
      <c r="R1627" s="20">
        <f>H1627-O1627</f>
        <v>48210191.549999997</v>
      </c>
      <c r="S1627" s="20" t="e">
        <f>#REF!-P1627</f>
        <v>#REF!</v>
      </c>
      <c r="T1627" s="20" t="e">
        <f>#REF!-Q1627</f>
        <v>#REF!</v>
      </c>
      <c r="U1627" s="18" t="str">
        <f t="shared" si="301"/>
        <v>00 0 00 00000000</v>
      </c>
    </row>
    <row r="1628" spans="1:21" s="17" customFormat="1" ht="26.4">
      <c r="A1628" s="15"/>
      <c r="B1628" s="133" t="s">
        <v>806</v>
      </c>
      <c r="C1628" s="135" t="s">
        <v>410</v>
      </c>
      <c r="D1628" s="135" t="s">
        <v>87</v>
      </c>
      <c r="E1628" s="135" t="s">
        <v>87</v>
      </c>
      <c r="F1628" s="135" t="s">
        <v>807</v>
      </c>
      <c r="G1628" s="135" t="s">
        <v>10</v>
      </c>
      <c r="H1628" s="174">
        <f>H1629</f>
        <v>48258450</v>
      </c>
      <c r="I1628" s="121">
        <f>ROUND(K1628*1000,2)</f>
        <v>48258450</v>
      </c>
      <c r="J1628" s="16">
        <f>H1628-I1628</f>
        <v>0</v>
      </c>
      <c r="K1628" s="68">
        <v>48258.450000000004</v>
      </c>
      <c r="O1628" s="68">
        <v>48258.450000000004</v>
      </c>
      <c r="P1628" s="68">
        <v>48258.450000000004</v>
      </c>
      <c r="Q1628" s="68">
        <v>48258.450000000004</v>
      </c>
      <c r="R1628" s="68">
        <f>H1628-O1628</f>
        <v>48210191.549999997</v>
      </c>
      <c r="S1628" s="68" t="e">
        <f>#REF!-P1628</f>
        <v>#REF!</v>
      </c>
      <c r="T1628" s="68" t="e">
        <f>#REF!-Q1628</f>
        <v>#REF!</v>
      </c>
      <c r="U1628" s="18" t="str">
        <f t="shared" si="301"/>
        <v>83 0 00 00000000</v>
      </c>
    </row>
    <row r="1629" spans="1:21" s="17" customFormat="1" ht="39.6">
      <c r="A1629" s="15"/>
      <c r="B1629" s="133" t="s">
        <v>808</v>
      </c>
      <c r="C1629" s="135" t="s">
        <v>410</v>
      </c>
      <c r="D1629" s="135" t="s">
        <v>87</v>
      </c>
      <c r="E1629" s="135" t="s">
        <v>87</v>
      </c>
      <c r="F1629" s="135" t="s">
        <v>809</v>
      </c>
      <c r="G1629" s="135" t="s">
        <v>10</v>
      </c>
      <c r="H1629" s="174">
        <f>H1630+H1639</f>
        <v>48258450</v>
      </c>
      <c r="I1629" s="121">
        <f>ROUND(K1629*1000,2)</f>
        <v>48258450</v>
      </c>
      <c r="J1629" s="16">
        <f>H1629-I1629</f>
        <v>0</v>
      </c>
      <c r="K1629" s="68">
        <v>48258.450000000004</v>
      </c>
      <c r="O1629" s="68">
        <v>48258.450000000004</v>
      </c>
      <c r="P1629" s="68">
        <v>48258.450000000004</v>
      </c>
      <c r="Q1629" s="68">
        <v>48258.450000000004</v>
      </c>
      <c r="R1629" s="68">
        <f>H1629-O1629</f>
        <v>48210191.549999997</v>
      </c>
      <c r="S1629" s="68" t="e">
        <f>#REF!-P1629</f>
        <v>#REF!</v>
      </c>
      <c r="T1629" s="68" t="e">
        <f>#REF!-Q1629</f>
        <v>#REF!</v>
      </c>
      <c r="U1629" s="18" t="str">
        <f t="shared" si="301"/>
        <v>83 1 00 00000000</v>
      </c>
    </row>
    <row r="1630" spans="1:21" s="17" customFormat="1" ht="26.4">
      <c r="A1630" s="15"/>
      <c r="B1630" s="133" t="s">
        <v>19</v>
      </c>
      <c r="C1630" s="135" t="s">
        <v>410</v>
      </c>
      <c r="D1630" s="135" t="s">
        <v>87</v>
      </c>
      <c r="E1630" s="135" t="s">
        <v>87</v>
      </c>
      <c r="F1630" s="135" t="s">
        <v>900</v>
      </c>
      <c r="G1630" s="135" t="s">
        <v>10</v>
      </c>
      <c r="H1630" s="174">
        <f>H1631+H1634+H1636</f>
        <v>6747730</v>
      </c>
      <c r="I1630" s="121">
        <f>ROUND(K1630*1000,2)</f>
        <v>6747730</v>
      </c>
      <c r="J1630" s="16">
        <f>H1630-I1630</f>
        <v>0</v>
      </c>
      <c r="K1630" s="68">
        <v>6747.7300000000005</v>
      </c>
      <c r="O1630" s="68">
        <v>6747.7300000000005</v>
      </c>
      <c r="P1630" s="68">
        <v>6747.7300000000005</v>
      </c>
      <c r="Q1630" s="68">
        <v>6747.7300000000005</v>
      </c>
      <c r="R1630" s="68">
        <f>H1630-O1630</f>
        <v>6740982.2699999996</v>
      </c>
      <c r="S1630" s="68" t="e">
        <f>#REF!-P1630</f>
        <v>#REF!</v>
      </c>
      <c r="T1630" s="68" t="e">
        <f>#REF!-Q1630</f>
        <v>#REF!</v>
      </c>
      <c r="U1630" s="18" t="str">
        <f t="shared" si="301"/>
        <v>83 1 00 10010000</v>
      </c>
    </row>
    <row r="1631" spans="1:21" s="17" customFormat="1" ht="26.4">
      <c r="A1631" s="15"/>
      <c r="B1631" s="137" t="s">
        <v>21</v>
      </c>
      <c r="C1631" s="135" t="s">
        <v>410</v>
      </c>
      <c r="D1631" s="135" t="s">
        <v>87</v>
      </c>
      <c r="E1631" s="135" t="s">
        <v>87</v>
      </c>
      <c r="F1631" s="135" t="s">
        <v>900</v>
      </c>
      <c r="G1631" s="135" t="s">
        <v>22</v>
      </c>
      <c r="H1631" s="136">
        <f>SUM(H1632:H1633)</f>
        <v>1182760</v>
      </c>
      <c r="I1631" s="105">
        <f>ROUND(K1631*1000,2)</f>
        <v>1182760</v>
      </c>
      <c r="J1631" s="16">
        <f>H1631-I1631</f>
        <v>0</v>
      </c>
      <c r="K1631" s="22">
        <v>1182.76</v>
      </c>
      <c r="O1631" s="22">
        <v>1182.76</v>
      </c>
      <c r="P1631" s="22">
        <v>1182.76</v>
      </c>
      <c r="Q1631" s="22">
        <v>1182.76</v>
      </c>
      <c r="R1631" s="22">
        <f>H1631-O1631</f>
        <v>1181577.24</v>
      </c>
      <c r="S1631" s="22" t="e">
        <f>#REF!-P1631</f>
        <v>#REF!</v>
      </c>
      <c r="T1631" s="22" t="e">
        <f>#REF!-Q1631</f>
        <v>#REF!</v>
      </c>
      <c r="U1631" s="18" t="str">
        <f t="shared" si="301"/>
        <v>83 1 00 10010120</v>
      </c>
    </row>
    <row r="1632" spans="1:21" s="26" customFormat="1" ht="26.4">
      <c r="A1632" s="23"/>
      <c r="B1632" s="137" t="s">
        <v>23</v>
      </c>
      <c r="C1632" s="135" t="s">
        <v>410</v>
      </c>
      <c r="D1632" s="135" t="s">
        <v>87</v>
      </c>
      <c r="E1632" s="135" t="s">
        <v>87</v>
      </c>
      <c r="F1632" s="135" t="s">
        <v>900</v>
      </c>
      <c r="G1632" s="135" t="s">
        <v>24</v>
      </c>
      <c r="H1632" s="136">
        <v>908442.5</v>
      </c>
      <c r="I1632" s="106"/>
      <c r="J1632" s="25"/>
      <c r="K1632" s="24"/>
      <c r="O1632" s="24"/>
      <c r="P1632" s="24"/>
      <c r="Q1632" s="24"/>
      <c r="R1632" s="24"/>
      <c r="S1632" s="24"/>
      <c r="T1632" s="24"/>
      <c r="U1632" s="27"/>
    </row>
    <row r="1633" spans="1:21" s="26" customFormat="1" ht="39.6">
      <c r="A1633" s="23"/>
      <c r="B1633" s="137" t="s">
        <v>27</v>
      </c>
      <c r="C1633" s="135" t="s">
        <v>410</v>
      </c>
      <c r="D1633" s="135" t="s">
        <v>87</v>
      </c>
      <c r="E1633" s="135" t="s">
        <v>87</v>
      </c>
      <c r="F1633" s="135" t="s">
        <v>900</v>
      </c>
      <c r="G1633" s="135" t="s">
        <v>28</v>
      </c>
      <c r="H1633" s="136">
        <v>274317.5</v>
      </c>
      <c r="I1633" s="106"/>
      <c r="J1633" s="25"/>
      <c r="K1633" s="24"/>
      <c r="O1633" s="24"/>
      <c r="P1633" s="24"/>
      <c r="Q1633" s="24"/>
      <c r="R1633" s="24"/>
      <c r="S1633" s="24"/>
      <c r="T1633" s="24"/>
      <c r="U1633" s="27"/>
    </row>
    <row r="1634" spans="1:21" s="17" customFormat="1" ht="26.4">
      <c r="A1634" s="15"/>
      <c r="B1634" s="133" t="s">
        <v>29</v>
      </c>
      <c r="C1634" s="135" t="s">
        <v>410</v>
      </c>
      <c r="D1634" s="135" t="s">
        <v>87</v>
      </c>
      <c r="E1634" s="135" t="s">
        <v>87</v>
      </c>
      <c r="F1634" s="135" t="s">
        <v>900</v>
      </c>
      <c r="G1634" s="135" t="s">
        <v>30</v>
      </c>
      <c r="H1634" s="136">
        <f>H1635</f>
        <v>5455970</v>
      </c>
      <c r="I1634" s="105">
        <f>ROUND(K1634*1000,2)</f>
        <v>5455970</v>
      </c>
      <c r="J1634" s="16">
        <f>H1634-I1634</f>
        <v>0</v>
      </c>
      <c r="K1634" s="22">
        <v>5455.97</v>
      </c>
      <c r="O1634" s="22">
        <v>5455.97</v>
      </c>
      <c r="P1634" s="22">
        <v>5455.97</v>
      </c>
      <c r="Q1634" s="22">
        <v>5455.97</v>
      </c>
      <c r="R1634" s="22">
        <f>H1634-O1634</f>
        <v>5450514.0300000003</v>
      </c>
      <c r="S1634" s="22" t="e">
        <f>#REF!-P1634</f>
        <v>#REF!</v>
      </c>
      <c r="T1634" s="22" t="e">
        <f>#REF!-Q1634</f>
        <v>#REF!</v>
      </c>
      <c r="U1634" s="18" t="str">
        <f t="shared" si="301"/>
        <v>83 1 00 10010240</v>
      </c>
    </row>
    <row r="1635" spans="1:21" s="17" customFormat="1" ht="15.6">
      <c r="A1635" s="15"/>
      <c r="B1635" s="133" t="s">
        <v>31</v>
      </c>
      <c r="C1635" s="135" t="s">
        <v>410</v>
      </c>
      <c r="D1635" s="135" t="s">
        <v>87</v>
      </c>
      <c r="E1635" s="135" t="s">
        <v>87</v>
      </c>
      <c r="F1635" s="135" t="s">
        <v>900</v>
      </c>
      <c r="G1635" s="135" t="s">
        <v>32</v>
      </c>
      <c r="H1635" s="136">
        <v>5455970</v>
      </c>
      <c r="I1635" s="105"/>
      <c r="J1635" s="16"/>
      <c r="K1635" s="22"/>
      <c r="O1635" s="22"/>
      <c r="P1635" s="22"/>
      <c r="Q1635" s="22"/>
      <c r="R1635" s="22"/>
      <c r="S1635" s="22"/>
      <c r="T1635" s="22"/>
      <c r="U1635" s="18"/>
    </row>
    <row r="1636" spans="1:21" s="17" customFormat="1" ht="15.6">
      <c r="A1636" s="15"/>
      <c r="B1636" s="133" t="s">
        <v>33</v>
      </c>
      <c r="C1636" s="135" t="s">
        <v>410</v>
      </c>
      <c r="D1636" s="135" t="s">
        <v>87</v>
      </c>
      <c r="E1636" s="135" t="s">
        <v>87</v>
      </c>
      <c r="F1636" s="135" t="s">
        <v>900</v>
      </c>
      <c r="G1636" s="135" t="s">
        <v>34</v>
      </c>
      <c r="H1636" s="136">
        <f>SUM(H1637:H1638)</f>
        <v>109000</v>
      </c>
      <c r="I1636" s="105">
        <f>ROUND(K1636*1000,2)</f>
        <v>109000</v>
      </c>
      <c r="J1636" s="16">
        <f>H1636-I1636</f>
        <v>0</v>
      </c>
      <c r="K1636" s="22">
        <v>109</v>
      </c>
      <c r="O1636" s="22">
        <v>109</v>
      </c>
      <c r="P1636" s="22">
        <v>109</v>
      </c>
      <c r="Q1636" s="22">
        <v>109</v>
      </c>
      <c r="R1636" s="22">
        <f>H1636-O1636</f>
        <v>108891</v>
      </c>
      <c r="S1636" s="22" t="e">
        <f>#REF!-P1636</f>
        <v>#REF!</v>
      </c>
      <c r="T1636" s="22" t="e">
        <f>#REF!-Q1636</f>
        <v>#REF!</v>
      </c>
      <c r="U1636" s="18" t="str">
        <f t="shared" si="301"/>
        <v>83 1 00 10010850</v>
      </c>
    </row>
    <row r="1637" spans="1:21" s="26" customFormat="1" ht="15.6">
      <c r="A1637" s="23"/>
      <c r="B1637" s="137" t="s">
        <v>35</v>
      </c>
      <c r="C1637" s="135" t="s">
        <v>410</v>
      </c>
      <c r="D1637" s="135" t="s">
        <v>87</v>
      </c>
      <c r="E1637" s="135" t="s">
        <v>87</v>
      </c>
      <c r="F1637" s="135" t="s">
        <v>900</v>
      </c>
      <c r="G1637" s="135" t="s">
        <v>36</v>
      </c>
      <c r="H1637" s="136">
        <v>69000</v>
      </c>
      <c r="I1637" s="106"/>
      <c r="J1637" s="25"/>
      <c r="K1637" s="24"/>
      <c r="O1637" s="24"/>
      <c r="P1637" s="24"/>
      <c r="Q1637" s="24"/>
      <c r="R1637" s="24"/>
      <c r="S1637" s="24"/>
      <c r="T1637" s="24"/>
      <c r="U1637" s="27"/>
    </row>
    <row r="1638" spans="1:21" s="26" customFormat="1" ht="15.6">
      <c r="A1638" s="23"/>
      <c r="B1638" s="137" t="s">
        <v>37</v>
      </c>
      <c r="C1638" s="135" t="s">
        <v>410</v>
      </c>
      <c r="D1638" s="135" t="s">
        <v>87</v>
      </c>
      <c r="E1638" s="135" t="s">
        <v>87</v>
      </c>
      <c r="F1638" s="135" t="s">
        <v>900</v>
      </c>
      <c r="G1638" s="135" t="s">
        <v>38</v>
      </c>
      <c r="H1638" s="136">
        <v>40000</v>
      </c>
      <c r="I1638" s="106"/>
      <c r="J1638" s="25"/>
      <c r="K1638" s="24"/>
      <c r="O1638" s="24"/>
      <c r="P1638" s="24"/>
      <c r="Q1638" s="24"/>
      <c r="R1638" s="24"/>
      <c r="S1638" s="24"/>
      <c r="T1638" s="24"/>
      <c r="U1638" s="27"/>
    </row>
    <row r="1639" spans="1:21" s="17" customFormat="1" ht="26.4">
      <c r="A1639" s="15"/>
      <c r="B1639" s="133" t="s">
        <v>39</v>
      </c>
      <c r="C1639" s="135" t="s">
        <v>410</v>
      </c>
      <c r="D1639" s="135" t="s">
        <v>87</v>
      </c>
      <c r="E1639" s="135" t="s">
        <v>87</v>
      </c>
      <c r="F1639" s="135" t="s">
        <v>901</v>
      </c>
      <c r="G1639" s="135" t="s">
        <v>10</v>
      </c>
      <c r="H1639" s="136">
        <f>H1640</f>
        <v>41510720</v>
      </c>
      <c r="I1639" s="105">
        <f>ROUND(K1639*1000,2)</f>
        <v>41510720</v>
      </c>
      <c r="J1639" s="16">
        <f>H1639-I1639</f>
        <v>0</v>
      </c>
      <c r="K1639" s="22">
        <v>41510.720000000001</v>
      </c>
      <c r="O1639" s="22">
        <v>41510.720000000001</v>
      </c>
      <c r="P1639" s="22">
        <v>41510.720000000001</v>
      </c>
      <c r="Q1639" s="22">
        <v>41510.720000000001</v>
      </c>
      <c r="R1639" s="22">
        <f>H1639-O1639</f>
        <v>41469209.280000001</v>
      </c>
      <c r="S1639" s="22" t="e">
        <f>#REF!-P1639</f>
        <v>#REF!</v>
      </c>
      <c r="T1639" s="22" t="e">
        <f>#REF!-Q1639</f>
        <v>#REF!</v>
      </c>
      <c r="U1639" s="18" t="str">
        <f t="shared" si="301"/>
        <v>83 1 00 10020000</v>
      </c>
    </row>
    <row r="1640" spans="1:21" s="17" customFormat="1" ht="26.4">
      <c r="A1640" s="15"/>
      <c r="B1640" s="137" t="s">
        <v>21</v>
      </c>
      <c r="C1640" s="135" t="s">
        <v>410</v>
      </c>
      <c r="D1640" s="135" t="s">
        <v>87</v>
      </c>
      <c r="E1640" s="135" t="s">
        <v>87</v>
      </c>
      <c r="F1640" s="135" t="s">
        <v>901</v>
      </c>
      <c r="G1640" s="135" t="s">
        <v>22</v>
      </c>
      <c r="H1640" s="136">
        <f>SUM(H1641:H1642)</f>
        <v>41510720</v>
      </c>
      <c r="I1640" s="105">
        <f>ROUND(K1640*1000,2)</f>
        <v>41510720</v>
      </c>
      <c r="J1640" s="16">
        <f>H1640-I1640</f>
        <v>0</v>
      </c>
      <c r="K1640" s="22">
        <v>41510.720000000001</v>
      </c>
      <c r="O1640" s="22">
        <v>41510.720000000001</v>
      </c>
      <c r="P1640" s="22">
        <v>41510.720000000001</v>
      </c>
      <c r="Q1640" s="22">
        <v>41510.720000000001</v>
      </c>
      <c r="R1640" s="22">
        <f>H1640-O1640</f>
        <v>41469209.280000001</v>
      </c>
      <c r="S1640" s="22" t="e">
        <f>#REF!-P1640</f>
        <v>#REF!</v>
      </c>
      <c r="T1640" s="22" t="e">
        <f>#REF!-Q1640</f>
        <v>#REF!</v>
      </c>
      <c r="U1640" s="18" t="str">
        <f t="shared" si="301"/>
        <v>83 1 00 10020120</v>
      </c>
    </row>
    <row r="1641" spans="1:21" s="26" customFormat="1" ht="15.6">
      <c r="A1641" s="23"/>
      <c r="B1641" s="137" t="s">
        <v>41</v>
      </c>
      <c r="C1641" s="135" t="s">
        <v>410</v>
      </c>
      <c r="D1641" s="135" t="s">
        <v>87</v>
      </c>
      <c r="E1641" s="135" t="s">
        <v>87</v>
      </c>
      <c r="F1641" s="135" t="s">
        <v>901</v>
      </c>
      <c r="G1641" s="135" t="s">
        <v>42</v>
      </c>
      <c r="H1641" s="136">
        <v>31882270</v>
      </c>
      <c r="I1641" s="106"/>
      <c r="J1641" s="25"/>
      <c r="K1641" s="24"/>
      <c r="O1641" s="24"/>
      <c r="P1641" s="24"/>
      <c r="Q1641" s="24"/>
      <c r="R1641" s="24"/>
      <c r="S1641" s="24"/>
      <c r="T1641" s="24"/>
      <c r="U1641" s="27"/>
    </row>
    <row r="1642" spans="1:21" s="26" customFormat="1" ht="39.6">
      <c r="A1642" s="23"/>
      <c r="B1642" s="137" t="s">
        <v>27</v>
      </c>
      <c r="C1642" s="135" t="s">
        <v>410</v>
      </c>
      <c r="D1642" s="135" t="s">
        <v>87</v>
      </c>
      <c r="E1642" s="135" t="s">
        <v>87</v>
      </c>
      <c r="F1642" s="135" t="s">
        <v>901</v>
      </c>
      <c r="G1642" s="135" t="s">
        <v>28</v>
      </c>
      <c r="H1642" s="136">
        <f>9628445.7+4.3</f>
        <v>9628450</v>
      </c>
      <c r="I1642" s="106"/>
      <c r="J1642" s="25"/>
      <c r="K1642" s="24"/>
      <c r="O1642" s="24"/>
      <c r="P1642" s="24"/>
      <c r="Q1642" s="24"/>
      <c r="R1642" s="24"/>
      <c r="S1642" s="24"/>
      <c r="T1642" s="24"/>
      <c r="U1642" s="27"/>
    </row>
    <row r="1643" spans="1:21" s="17" customFormat="1" ht="15.6">
      <c r="A1643" s="15"/>
      <c r="B1643" s="126" t="s">
        <v>569</v>
      </c>
      <c r="C1643" s="127" t="s">
        <v>410</v>
      </c>
      <c r="D1643" s="128" t="s">
        <v>238</v>
      </c>
      <c r="E1643" s="128" t="s">
        <v>8</v>
      </c>
      <c r="F1643" s="128" t="s">
        <v>9</v>
      </c>
      <c r="G1643" s="128" t="s">
        <v>10</v>
      </c>
      <c r="H1643" s="77">
        <f>H1644</f>
        <v>1162500</v>
      </c>
      <c r="I1643" s="79">
        <f t="shared" ref="I1643:I1649" si="317">ROUND(K1643*1000,2)</f>
        <v>1162500</v>
      </c>
      <c r="J1643" s="16">
        <f t="shared" ref="J1643:J1649" si="318">H1643-I1643</f>
        <v>0</v>
      </c>
      <c r="K1643" s="19">
        <v>1162.5</v>
      </c>
      <c r="O1643" s="19">
        <v>1162.5</v>
      </c>
      <c r="P1643" s="19">
        <v>1162.5</v>
      </c>
      <c r="Q1643" s="19">
        <v>1162.5</v>
      </c>
      <c r="R1643" s="19">
        <f t="shared" ref="R1643:R1649" si="319">H1643-O1643</f>
        <v>1161337.5</v>
      </c>
      <c r="S1643" s="19" t="e">
        <f>#REF!-P1643</f>
        <v>#REF!</v>
      </c>
      <c r="T1643" s="19" t="e">
        <f>#REF!-Q1643</f>
        <v>#REF!</v>
      </c>
      <c r="U1643" s="18" t="str">
        <f t="shared" ref="U1643:U1709" si="320">CONCATENATE(F1643,G1643)</f>
        <v>00 0 00 00000000</v>
      </c>
    </row>
    <row r="1644" spans="1:21" s="17" customFormat="1" ht="15.6">
      <c r="A1644" s="15"/>
      <c r="B1644" s="129" t="s">
        <v>239</v>
      </c>
      <c r="C1644" s="130" t="s">
        <v>410</v>
      </c>
      <c r="D1644" s="131" t="s">
        <v>238</v>
      </c>
      <c r="E1644" s="131" t="s">
        <v>12</v>
      </c>
      <c r="F1644" s="131" t="s">
        <v>9</v>
      </c>
      <c r="G1644" s="131" t="s">
        <v>10</v>
      </c>
      <c r="H1644" s="132">
        <f>H1645</f>
        <v>1162500</v>
      </c>
      <c r="I1644" s="104">
        <f t="shared" si="317"/>
        <v>1162500</v>
      </c>
      <c r="J1644" s="16">
        <f t="shared" si="318"/>
        <v>0</v>
      </c>
      <c r="K1644" s="20">
        <v>1162.5</v>
      </c>
      <c r="O1644" s="20">
        <v>1162.5</v>
      </c>
      <c r="P1644" s="20">
        <v>1162.5</v>
      </c>
      <c r="Q1644" s="20">
        <v>1162.5</v>
      </c>
      <c r="R1644" s="20">
        <f t="shared" si="319"/>
        <v>1161337.5</v>
      </c>
      <c r="S1644" s="20" t="e">
        <f>#REF!-P1644</f>
        <v>#REF!</v>
      </c>
      <c r="T1644" s="20" t="e">
        <f>#REF!-Q1644</f>
        <v>#REF!</v>
      </c>
      <c r="U1644" s="18" t="str">
        <f t="shared" si="320"/>
        <v>00 0 00 00000000</v>
      </c>
    </row>
    <row r="1645" spans="1:21" s="17" customFormat="1" ht="15.6">
      <c r="A1645" s="15"/>
      <c r="B1645" s="133" t="s">
        <v>240</v>
      </c>
      <c r="C1645" s="134" t="s">
        <v>410</v>
      </c>
      <c r="D1645" s="135" t="s">
        <v>238</v>
      </c>
      <c r="E1645" s="135" t="s">
        <v>12</v>
      </c>
      <c r="F1645" s="141" t="s">
        <v>241</v>
      </c>
      <c r="G1645" s="135" t="s">
        <v>10</v>
      </c>
      <c r="H1645" s="136">
        <f>H1646</f>
        <v>1162500</v>
      </c>
      <c r="I1645" s="105">
        <f t="shared" si="317"/>
        <v>1162500</v>
      </c>
      <c r="J1645" s="16">
        <f t="shared" si="318"/>
        <v>0</v>
      </c>
      <c r="K1645" s="22">
        <v>1162.5</v>
      </c>
      <c r="O1645" s="22">
        <v>1162.5</v>
      </c>
      <c r="P1645" s="22">
        <v>1162.5</v>
      </c>
      <c r="Q1645" s="22">
        <v>1162.5</v>
      </c>
      <c r="R1645" s="22">
        <f t="shared" si="319"/>
        <v>1161337.5</v>
      </c>
      <c r="S1645" s="22" t="e">
        <f>#REF!-P1645</f>
        <v>#REF!</v>
      </c>
      <c r="T1645" s="22" t="e">
        <f>#REF!-Q1645</f>
        <v>#REF!</v>
      </c>
      <c r="U1645" s="18" t="str">
        <f t="shared" si="320"/>
        <v>07 0 00 00000000</v>
      </c>
    </row>
    <row r="1646" spans="1:21" s="17" customFormat="1" ht="52.8">
      <c r="A1646" s="15"/>
      <c r="B1646" s="133" t="s">
        <v>384</v>
      </c>
      <c r="C1646" s="134" t="s">
        <v>410</v>
      </c>
      <c r="D1646" s="135" t="s">
        <v>238</v>
      </c>
      <c r="E1646" s="135" t="s">
        <v>12</v>
      </c>
      <c r="F1646" s="141" t="s">
        <v>243</v>
      </c>
      <c r="G1646" s="135" t="s">
        <v>10</v>
      </c>
      <c r="H1646" s="136">
        <f t="shared" ref="H1646:H1648" si="321">H1647</f>
        <v>1162500</v>
      </c>
      <c r="I1646" s="105">
        <f t="shared" si="317"/>
        <v>1162500</v>
      </c>
      <c r="J1646" s="16">
        <f t="shared" si="318"/>
        <v>0</v>
      </c>
      <c r="K1646" s="22">
        <v>1162.5</v>
      </c>
      <c r="O1646" s="22">
        <v>1162.5</v>
      </c>
      <c r="P1646" s="22">
        <v>1162.5</v>
      </c>
      <c r="Q1646" s="22">
        <v>1162.5</v>
      </c>
      <c r="R1646" s="22">
        <f t="shared" si="319"/>
        <v>1161337.5</v>
      </c>
      <c r="S1646" s="22" t="e">
        <f>#REF!-P1646</f>
        <v>#REF!</v>
      </c>
      <c r="T1646" s="22" t="e">
        <f>#REF!-Q1646</f>
        <v>#REF!</v>
      </c>
      <c r="U1646" s="18" t="str">
        <f t="shared" si="320"/>
        <v>07 1 00 00000000</v>
      </c>
    </row>
    <row r="1647" spans="1:21" s="17" customFormat="1" ht="79.2">
      <c r="A1647" s="15"/>
      <c r="B1647" s="133" t="s">
        <v>244</v>
      </c>
      <c r="C1647" s="134" t="s">
        <v>410</v>
      </c>
      <c r="D1647" s="135" t="s">
        <v>238</v>
      </c>
      <c r="E1647" s="135" t="s">
        <v>12</v>
      </c>
      <c r="F1647" s="141" t="s">
        <v>245</v>
      </c>
      <c r="G1647" s="135" t="s">
        <v>10</v>
      </c>
      <c r="H1647" s="136">
        <f t="shared" si="321"/>
        <v>1162500</v>
      </c>
      <c r="I1647" s="105">
        <f t="shared" si="317"/>
        <v>1162500</v>
      </c>
      <c r="J1647" s="16">
        <f t="shared" si="318"/>
        <v>0</v>
      </c>
      <c r="K1647" s="22">
        <v>1162.5</v>
      </c>
      <c r="O1647" s="22">
        <v>1162.5</v>
      </c>
      <c r="P1647" s="22">
        <v>1162.5</v>
      </c>
      <c r="Q1647" s="22">
        <v>1162.5</v>
      </c>
      <c r="R1647" s="22">
        <f t="shared" si="319"/>
        <v>1161337.5</v>
      </c>
      <c r="S1647" s="22" t="e">
        <f>#REF!-P1647</f>
        <v>#REF!</v>
      </c>
      <c r="T1647" s="22" t="e">
        <f>#REF!-Q1647</f>
        <v>#REF!</v>
      </c>
      <c r="U1647" s="18" t="str">
        <f t="shared" si="320"/>
        <v>07 1 01 00000000</v>
      </c>
    </row>
    <row r="1648" spans="1:21" s="17" customFormat="1" ht="26.4">
      <c r="A1648" s="15"/>
      <c r="B1648" s="133" t="s">
        <v>246</v>
      </c>
      <c r="C1648" s="134" t="s">
        <v>410</v>
      </c>
      <c r="D1648" s="135" t="s">
        <v>238</v>
      </c>
      <c r="E1648" s="135" t="s">
        <v>12</v>
      </c>
      <c r="F1648" s="141" t="s">
        <v>247</v>
      </c>
      <c r="G1648" s="135" t="s">
        <v>10</v>
      </c>
      <c r="H1648" s="136">
        <f t="shared" si="321"/>
        <v>1162500</v>
      </c>
      <c r="I1648" s="105">
        <f t="shared" si="317"/>
        <v>1162500</v>
      </c>
      <c r="J1648" s="16">
        <f t="shared" si="318"/>
        <v>0</v>
      </c>
      <c r="K1648" s="22">
        <v>1162.5</v>
      </c>
      <c r="O1648" s="22">
        <v>1162.5</v>
      </c>
      <c r="P1648" s="22">
        <v>1162.5</v>
      </c>
      <c r="Q1648" s="22">
        <v>1162.5</v>
      </c>
      <c r="R1648" s="22">
        <f t="shared" si="319"/>
        <v>1161337.5</v>
      </c>
      <c r="S1648" s="22" t="e">
        <f>#REF!-P1648</f>
        <v>#REF!</v>
      </c>
      <c r="T1648" s="22" t="e">
        <f>#REF!-Q1648</f>
        <v>#REF!</v>
      </c>
      <c r="U1648" s="18" t="str">
        <f t="shared" si="320"/>
        <v>07 1 01 20060000</v>
      </c>
    </row>
    <row r="1649" spans="1:21" s="17" customFormat="1" ht="26.4">
      <c r="A1649" s="15"/>
      <c r="B1649" s="137" t="s">
        <v>29</v>
      </c>
      <c r="C1649" s="134" t="s">
        <v>410</v>
      </c>
      <c r="D1649" s="135" t="s">
        <v>238</v>
      </c>
      <c r="E1649" s="135" t="s">
        <v>12</v>
      </c>
      <c r="F1649" s="141" t="s">
        <v>247</v>
      </c>
      <c r="G1649" s="135" t="s">
        <v>30</v>
      </c>
      <c r="H1649" s="136">
        <f>H1650</f>
        <v>1162500</v>
      </c>
      <c r="I1649" s="105">
        <f t="shared" si="317"/>
        <v>1162500</v>
      </c>
      <c r="J1649" s="16">
        <f t="shared" si="318"/>
        <v>0</v>
      </c>
      <c r="K1649" s="22">
        <v>1162.5</v>
      </c>
      <c r="O1649" s="22">
        <v>1162.5</v>
      </c>
      <c r="P1649" s="22">
        <v>1162.5</v>
      </c>
      <c r="Q1649" s="22">
        <v>1162.5</v>
      </c>
      <c r="R1649" s="22">
        <f t="shared" si="319"/>
        <v>1161337.5</v>
      </c>
      <c r="S1649" s="22" t="e">
        <f>#REF!-P1649</f>
        <v>#REF!</v>
      </c>
      <c r="T1649" s="22" t="e">
        <f>#REF!-Q1649</f>
        <v>#REF!</v>
      </c>
      <c r="U1649" s="18" t="str">
        <f t="shared" si="320"/>
        <v>07 1 01 20060240</v>
      </c>
    </row>
    <row r="1650" spans="1:21" s="17" customFormat="1" ht="15.6">
      <c r="A1650" s="15"/>
      <c r="B1650" s="133" t="s">
        <v>31</v>
      </c>
      <c r="C1650" s="134" t="s">
        <v>410</v>
      </c>
      <c r="D1650" s="135" t="s">
        <v>238</v>
      </c>
      <c r="E1650" s="135" t="s">
        <v>12</v>
      </c>
      <c r="F1650" s="135" t="s">
        <v>247</v>
      </c>
      <c r="G1650" s="135" t="s">
        <v>32</v>
      </c>
      <c r="H1650" s="136">
        <v>1162500</v>
      </c>
      <c r="I1650" s="105"/>
      <c r="J1650" s="16"/>
      <c r="K1650" s="22"/>
      <c r="O1650" s="22"/>
      <c r="P1650" s="22"/>
      <c r="Q1650" s="22"/>
      <c r="R1650" s="22"/>
      <c r="S1650" s="22"/>
      <c r="T1650" s="22"/>
      <c r="U1650" s="18"/>
    </row>
    <row r="1651" spans="1:21" s="17" customFormat="1" ht="15.6">
      <c r="A1651" s="15"/>
      <c r="B1651" s="126" t="s">
        <v>316</v>
      </c>
      <c r="C1651" s="127" t="s">
        <v>410</v>
      </c>
      <c r="D1651" s="128" t="s">
        <v>317</v>
      </c>
      <c r="E1651" s="128" t="s">
        <v>8</v>
      </c>
      <c r="F1651" s="128" t="s">
        <v>9</v>
      </c>
      <c r="G1651" s="128" t="s">
        <v>10</v>
      </c>
      <c r="H1651" s="77">
        <f>H1652</f>
        <v>23485780</v>
      </c>
      <c r="I1651" s="79">
        <f t="shared" ref="I1651:I1657" si="322">ROUND(K1651*1000,2)</f>
        <v>23485780</v>
      </c>
      <c r="J1651" s="16">
        <f t="shared" ref="J1651:J1657" si="323">H1651-I1651</f>
        <v>0</v>
      </c>
      <c r="K1651" s="19">
        <v>23485.78</v>
      </c>
      <c r="O1651" s="19">
        <v>23485.78</v>
      </c>
      <c r="P1651" s="19">
        <v>23485.78</v>
      </c>
      <c r="Q1651" s="19">
        <v>24399.690000000002</v>
      </c>
      <c r="R1651" s="19">
        <f t="shared" ref="R1651:R1657" si="324">H1651-O1651</f>
        <v>23462294.219999999</v>
      </c>
      <c r="S1651" s="19" t="e">
        <f>#REF!-P1651</f>
        <v>#REF!</v>
      </c>
      <c r="T1651" s="19" t="e">
        <f>#REF!-Q1651</f>
        <v>#REF!</v>
      </c>
      <c r="U1651" s="18" t="str">
        <f t="shared" si="320"/>
        <v>00 0 00 00000000</v>
      </c>
    </row>
    <row r="1652" spans="1:21" s="17" customFormat="1" ht="15.6">
      <c r="A1652" s="15"/>
      <c r="B1652" s="129" t="s">
        <v>318</v>
      </c>
      <c r="C1652" s="130" t="s">
        <v>410</v>
      </c>
      <c r="D1652" s="131">
        <v>10</v>
      </c>
      <c r="E1652" s="131" t="s">
        <v>14</v>
      </c>
      <c r="F1652" s="131" t="s">
        <v>9</v>
      </c>
      <c r="G1652" s="131" t="s">
        <v>10</v>
      </c>
      <c r="H1652" s="132">
        <f>H1653</f>
        <v>23485780</v>
      </c>
      <c r="I1652" s="104">
        <f t="shared" si="322"/>
        <v>23485780</v>
      </c>
      <c r="J1652" s="16">
        <f t="shared" si="323"/>
        <v>0</v>
      </c>
      <c r="K1652" s="20">
        <v>23485.78</v>
      </c>
      <c r="O1652" s="20">
        <v>23485.78</v>
      </c>
      <c r="P1652" s="20">
        <v>23485.78</v>
      </c>
      <c r="Q1652" s="20">
        <v>24399.690000000002</v>
      </c>
      <c r="R1652" s="20">
        <f t="shared" si="324"/>
        <v>23462294.219999999</v>
      </c>
      <c r="S1652" s="20" t="e">
        <f>#REF!-P1652</f>
        <v>#REF!</v>
      </c>
      <c r="T1652" s="20" t="e">
        <f>#REF!-Q1652</f>
        <v>#REF!</v>
      </c>
      <c r="U1652" s="18" t="str">
        <f t="shared" si="320"/>
        <v>00 0 00 00000000</v>
      </c>
    </row>
    <row r="1653" spans="1:21" s="17" customFormat="1" ht="26.4">
      <c r="A1653" s="15"/>
      <c r="B1653" s="146" t="s">
        <v>385</v>
      </c>
      <c r="C1653" s="141" t="s">
        <v>410</v>
      </c>
      <c r="D1653" s="141">
        <v>10</v>
      </c>
      <c r="E1653" s="141" t="s">
        <v>14</v>
      </c>
      <c r="F1653" s="141" t="s">
        <v>386</v>
      </c>
      <c r="G1653" s="141" t="s">
        <v>10</v>
      </c>
      <c r="H1653" s="142">
        <f>H1654</f>
        <v>23485780</v>
      </c>
      <c r="I1653" s="55">
        <f t="shared" si="322"/>
        <v>23485780</v>
      </c>
      <c r="J1653" s="16">
        <f t="shared" si="323"/>
        <v>0</v>
      </c>
      <c r="K1653" s="29">
        <v>23485.78</v>
      </c>
      <c r="O1653" s="29">
        <v>23485.78</v>
      </c>
      <c r="P1653" s="29">
        <v>23485.78</v>
      </c>
      <c r="Q1653" s="29">
        <v>24399.690000000002</v>
      </c>
      <c r="R1653" s="29">
        <f t="shared" si="324"/>
        <v>23462294.219999999</v>
      </c>
      <c r="S1653" s="29" t="e">
        <f>#REF!-P1653</f>
        <v>#REF!</v>
      </c>
      <c r="T1653" s="29" t="e">
        <f>#REF!-Q1653</f>
        <v>#REF!</v>
      </c>
      <c r="U1653" s="18" t="str">
        <f t="shared" si="320"/>
        <v>03 0 00 00000000</v>
      </c>
    </row>
    <row r="1654" spans="1:21" s="17" customFormat="1" ht="39.6">
      <c r="A1654" s="15"/>
      <c r="B1654" s="146" t="s">
        <v>387</v>
      </c>
      <c r="C1654" s="141" t="s">
        <v>410</v>
      </c>
      <c r="D1654" s="141">
        <v>10</v>
      </c>
      <c r="E1654" s="141" t="s">
        <v>14</v>
      </c>
      <c r="F1654" s="141" t="s">
        <v>388</v>
      </c>
      <c r="G1654" s="141" t="s">
        <v>10</v>
      </c>
      <c r="H1654" s="142">
        <f>H1655+H1659</f>
        <v>23485780</v>
      </c>
      <c r="I1654" s="55">
        <f t="shared" si="322"/>
        <v>23485780</v>
      </c>
      <c r="J1654" s="16">
        <f t="shared" si="323"/>
        <v>0</v>
      </c>
      <c r="K1654" s="29">
        <v>23485.78</v>
      </c>
      <c r="O1654" s="29">
        <v>23485.78</v>
      </c>
      <c r="P1654" s="29">
        <v>23485.78</v>
      </c>
      <c r="Q1654" s="29">
        <v>24399.690000000002</v>
      </c>
      <c r="R1654" s="29">
        <f t="shared" si="324"/>
        <v>23462294.219999999</v>
      </c>
      <c r="S1654" s="29" t="e">
        <f>#REF!-P1654</f>
        <v>#REF!</v>
      </c>
      <c r="T1654" s="29" t="e">
        <f>#REF!-Q1654</f>
        <v>#REF!</v>
      </c>
      <c r="U1654" s="18" t="str">
        <f t="shared" si="320"/>
        <v>03 2 00 00000000</v>
      </c>
    </row>
    <row r="1655" spans="1:21" s="17" customFormat="1" ht="52.8">
      <c r="A1655" s="15"/>
      <c r="B1655" s="139" t="s">
        <v>902</v>
      </c>
      <c r="C1655" s="141" t="s">
        <v>410</v>
      </c>
      <c r="D1655" s="141">
        <v>10</v>
      </c>
      <c r="E1655" s="141" t="s">
        <v>14</v>
      </c>
      <c r="F1655" s="141" t="s">
        <v>903</v>
      </c>
      <c r="G1655" s="141" t="s">
        <v>10</v>
      </c>
      <c r="H1655" s="142">
        <f t="shared" ref="H1655:H1656" si="325">H1656</f>
        <v>2109260</v>
      </c>
      <c r="I1655" s="55">
        <f t="shared" si="322"/>
        <v>2109260</v>
      </c>
      <c r="J1655" s="16">
        <f t="shared" si="323"/>
        <v>0</v>
      </c>
      <c r="K1655" s="29">
        <v>2109.2600000000002</v>
      </c>
      <c r="O1655" s="29">
        <v>2109.2600000000002</v>
      </c>
      <c r="P1655" s="29">
        <v>2109.2600000000002</v>
      </c>
      <c r="Q1655" s="29">
        <v>2109.2600000000002</v>
      </c>
      <c r="R1655" s="29">
        <f t="shared" si="324"/>
        <v>2107150.7400000002</v>
      </c>
      <c r="S1655" s="29" t="e">
        <f>#REF!-P1655</f>
        <v>#REF!</v>
      </c>
      <c r="T1655" s="29" t="e">
        <f>#REF!-Q1655</f>
        <v>#REF!</v>
      </c>
      <c r="U1655" s="18" t="str">
        <f t="shared" si="320"/>
        <v>03 2 03 00000000</v>
      </c>
    </row>
    <row r="1656" spans="1:21" s="17" customFormat="1" ht="52.8">
      <c r="A1656" s="15"/>
      <c r="B1656" s="133" t="s">
        <v>904</v>
      </c>
      <c r="C1656" s="135" t="s">
        <v>410</v>
      </c>
      <c r="D1656" s="135">
        <v>10</v>
      </c>
      <c r="E1656" s="135" t="s">
        <v>14</v>
      </c>
      <c r="F1656" s="135" t="s">
        <v>905</v>
      </c>
      <c r="G1656" s="135" t="s">
        <v>10</v>
      </c>
      <c r="H1656" s="136">
        <f t="shared" si="325"/>
        <v>2109260</v>
      </c>
      <c r="I1656" s="105">
        <f t="shared" si="322"/>
        <v>2109260</v>
      </c>
      <c r="J1656" s="16">
        <f t="shared" si="323"/>
        <v>0</v>
      </c>
      <c r="K1656" s="22">
        <v>2109.2600000000002</v>
      </c>
      <c r="O1656" s="22">
        <v>2109.2600000000002</v>
      </c>
      <c r="P1656" s="22">
        <v>2109.2600000000002</v>
      </c>
      <c r="Q1656" s="22">
        <v>2109.2600000000002</v>
      </c>
      <c r="R1656" s="22">
        <f t="shared" si="324"/>
        <v>2107150.7400000002</v>
      </c>
      <c r="S1656" s="22" t="e">
        <f>#REF!-P1656</f>
        <v>#REF!</v>
      </c>
      <c r="T1656" s="22" t="e">
        <f>#REF!-Q1656</f>
        <v>#REF!</v>
      </c>
      <c r="U1656" s="18" t="str">
        <f t="shared" si="320"/>
        <v>03 2 03 80020000</v>
      </c>
    </row>
    <row r="1657" spans="1:21" s="17" customFormat="1" ht="39.6">
      <c r="A1657" s="15"/>
      <c r="B1657" s="133" t="s">
        <v>203</v>
      </c>
      <c r="C1657" s="135" t="s">
        <v>410</v>
      </c>
      <c r="D1657" s="135">
        <v>10</v>
      </c>
      <c r="E1657" s="135" t="s">
        <v>14</v>
      </c>
      <c r="F1657" s="135" t="s">
        <v>905</v>
      </c>
      <c r="G1657" s="135" t="s">
        <v>204</v>
      </c>
      <c r="H1657" s="136">
        <f>H1658</f>
        <v>2109260</v>
      </c>
      <c r="I1657" s="105">
        <f t="shared" si="322"/>
        <v>2109260</v>
      </c>
      <c r="J1657" s="16">
        <f t="shared" si="323"/>
        <v>0</v>
      </c>
      <c r="K1657" s="22">
        <v>2109.2600000000002</v>
      </c>
      <c r="O1657" s="22">
        <v>2109.2600000000002</v>
      </c>
      <c r="P1657" s="22">
        <v>2109.2600000000002</v>
      </c>
      <c r="Q1657" s="22">
        <v>2109.2600000000002</v>
      </c>
      <c r="R1657" s="22">
        <f t="shared" si="324"/>
        <v>2107150.7400000002</v>
      </c>
      <c r="S1657" s="22" t="e">
        <f>#REF!-P1657</f>
        <v>#REF!</v>
      </c>
      <c r="T1657" s="22" t="e">
        <f>#REF!-Q1657</f>
        <v>#REF!</v>
      </c>
      <c r="U1657" s="18" t="str">
        <f t="shared" si="320"/>
        <v>03 2 03 80020810</v>
      </c>
    </row>
    <row r="1658" spans="1:21" s="17" customFormat="1" ht="52.8">
      <c r="A1658" s="15"/>
      <c r="B1658" s="133" t="s">
        <v>205</v>
      </c>
      <c r="C1658" s="135" t="s">
        <v>410</v>
      </c>
      <c r="D1658" s="135">
        <v>10</v>
      </c>
      <c r="E1658" s="135" t="s">
        <v>14</v>
      </c>
      <c r="F1658" s="135" t="s">
        <v>905</v>
      </c>
      <c r="G1658" s="135" t="s">
        <v>206</v>
      </c>
      <c r="H1658" s="136">
        <v>2109260</v>
      </c>
      <c r="I1658" s="105"/>
      <c r="J1658" s="16"/>
      <c r="K1658" s="22"/>
      <c r="O1658" s="22"/>
      <c r="P1658" s="22"/>
      <c r="Q1658" s="22"/>
      <c r="R1658" s="22"/>
      <c r="S1658" s="22"/>
      <c r="T1658" s="22"/>
      <c r="U1658" s="18" t="str">
        <f t="shared" si="320"/>
        <v>03 2 03 80020811</v>
      </c>
    </row>
    <row r="1659" spans="1:21" s="17" customFormat="1" ht="52.8">
      <c r="A1659" s="15"/>
      <c r="B1659" s="139" t="s">
        <v>906</v>
      </c>
      <c r="C1659" s="141" t="s">
        <v>410</v>
      </c>
      <c r="D1659" s="141">
        <v>10</v>
      </c>
      <c r="E1659" s="141" t="s">
        <v>14</v>
      </c>
      <c r="F1659" s="141" t="s">
        <v>907</v>
      </c>
      <c r="G1659" s="141" t="s">
        <v>10</v>
      </c>
      <c r="H1659" s="142">
        <f t="shared" ref="H1659:H1660" si="326">H1660</f>
        <v>21376520</v>
      </c>
      <c r="I1659" s="55">
        <f>ROUND(K1659*1000,2)</f>
        <v>21376520</v>
      </c>
      <c r="J1659" s="16">
        <f>H1659-I1659</f>
        <v>0</v>
      </c>
      <c r="K1659" s="29">
        <v>21376.52</v>
      </c>
      <c r="O1659" s="29">
        <v>21376.52</v>
      </c>
      <c r="P1659" s="29">
        <v>21376.52</v>
      </c>
      <c r="Q1659" s="29">
        <v>22290.43</v>
      </c>
      <c r="R1659" s="29">
        <f>H1659-O1659</f>
        <v>21355143.48</v>
      </c>
      <c r="S1659" s="29" t="e">
        <f>#REF!-P1659</f>
        <v>#REF!</v>
      </c>
      <c r="T1659" s="29" t="e">
        <f>#REF!-Q1659</f>
        <v>#REF!</v>
      </c>
      <c r="U1659" s="18" t="str">
        <f t="shared" si="320"/>
        <v>03 2 04 00000000</v>
      </c>
    </row>
    <row r="1660" spans="1:21" s="17" customFormat="1" ht="39.6">
      <c r="A1660" s="15"/>
      <c r="B1660" s="133" t="s">
        <v>908</v>
      </c>
      <c r="C1660" s="135" t="s">
        <v>410</v>
      </c>
      <c r="D1660" s="135">
        <v>10</v>
      </c>
      <c r="E1660" s="135" t="s">
        <v>14</v>
      </c>
      <c r="F1660" s="135" t="s">
        <v>909</v>
      </c>
      <c r="G1660" s="135" t="s">
        <v>10</v>
      </c>
      <c r="H1660" s="136">
        <f t="shared" si="326"/>
        <v>21376520</v>
      </c>
      <c r="I1660" s="105">
        <f>ROUND(K1660*1000,2)</f>
        <v>21376520</v>
      </c>
      <c r="J1660" s="16">
        <f>H1660-I1660</f>
        <v>0</v>
      </c>
      <c r="K1660" s="22">
        <v>21376.52</v>
      </c>
      <c r="O1660" s="22">
        <v>21376.52</v>
      </c>
      <c r="P1660" s="22">
        <v>21376.52</v>
      </c>
      <c r="Q1660" s="22">
        <v>22290.43</v>
      </c>
      <c r="R1660" s="22">
        <f>H1660-O1660</f>
        <v>21355143.48</v>
      </c>
      <c r="S1660" s="22" t="e">
        <f>#REF!-P1660</f>
        <v>#REF!</v>
      </c>
      <c r="T1660" s="22" t="e">
        <f>#REF!-Q1660</f>
        <v>#REF!</v>
      </c>
      <c r="U1660" s="18" t="str">
        <f t="shared" si="320"/>
        <v>03 2 04 80220000</v>
      </c>
    </row>
    <row r="1661" spans="1:21" s="17" customFormat="1" ht="39.6">
      <c r="A1661" s="15"/>
      <c r="B1661" s="133" t="s">
        <v>203</v>
      </c>
      <c r="C1661" s="135" t="s">
        <v>410</v>
      </c>
      <c r="D1661" s="135">
        <v>10</v>
      </c>
      <c r="E1661" s="135" t="s">
        <v>14</v>
      </c>
      <c r="F1661" s="135" t="s">
        <v>909</v>
      </c>
      <c r="G1661" s="135" t="s">
        <v>204</v>
      </c>
      <c r="H1661" s="136">
        <f>H1662</f>
        <v>21376520</v>
      </c>
      <c r="I1661" s="105">
        <f>ROUND(K1661*1000,2)</f>
        <v>21376520</v>
      </c>
      <c r="J1661" s="16">
        <f>H1661-I1661</f>
        <v>0</v>
      </c>
      <c r="K1661" s="22">
        <v>21376.52</v>
      </c>
      <c r="O1661" s="22">
        <v>21376.52</v>
      </c>
      <c r="P1661" s="22">
        <v>21376.52</v>
      </c>
      <c r="Q1661" s="22">
        <v>22290.43</v>
      </c>
      <c r="R1661" s="22">
        <f>H1661-O1661</f>
        <v>21355143.48</v>
      </c>
      <c r="S1661" s="22" t="e">
        <f>#REF!-P1661</f>
        <v>#REF!</v>
      </c>
      <c r="T1661" s="22" t="e">
        <f>#REF!-Q1661</f>
        <v>#REF!</v>
      </c>
      <c r="U1661" s="18" t="str">
        <f t="shared" si="320"/>
        <v>03 2 04 80220810</v>
      </c>
    </row>
    <row r="1662" spans="1:21" s="17" customFormat="1" ht="79.2">
      <c r="A1662" s="15"/>
      <c r="B1662" s="133" t="s">
        <v>207</v>
      </c>
      <c r="C1662" s="135" t="s">
        <v>410</v>
      </c>
      <c r="D1662" s="135">
        <v>10</v>
      </c>
      <c r="E1662" s="135" t="s">
        <v>14</v>
      </c>
      <c r="F1662" s="135" t="s">
        <v>909</v>
      </c>
      <c r="G1662" s="135" t="s">
        <v>208</v>
      </c>
      <c r="H1662" s="136">
        <v>21376520</v>
      </c>
      <c r="I1662" s="105"/>
      <c r="J1662" s="16"/>
      <c r="K1662" s="22"/>
      <c r="O1662" s="22"/>
      <c r="P1662" s="22"/>
      <c r="Q1662" s="22"/>
      <c r="R1662" s="22"/>
      <c r="S1662" s="22"/>
      <c r="T1662" s="22"/>
      <c r="U1662" s="18" t="str">
        <f t="shared" si="320"/>
        <v>03 2 04 80220812</v>
      </c>
    </row>
    <row r="1663" spans="1:21" s="17" customFormat="1" ht="15.6">
      <c r="A1663" s="15"/>
      <c r="B1663" s="143"/>
      <c r="C1663" s="141"/>
      <c r="D1663" s="141"/>
      <c r="E1663" s="141"/>
      <c r="F1663" s="141"/>
      <c r="G1663" s="141"/>
      <c r="H1663" s="142"/>
      <c r="I1663" s="55">
        <f t="shared" ref="I1663:I1670" si="327">ROUND(K1663*1000,2)</f>
        <v>0</v>
      </c>
      <c r="J1663" s="16">
        <f t="shared" ref="J1663:J1670" si="328">H1663-I1663</f>
        <v>0</v>
      </c>
      <c r="K1663" s="29"/>
      <c r="O1663" s="29"/>
      <c r="P1663" s="29"/>
      <c r="Q1663" s="29"/>
      <c r="R1663" s="29">
        <f t="shared" ref="R1663:R1670" si="329">H1663-O1663</f>
        <v>0</v>
      </c>
      <c r="S1663" s="29" t="e">
        <f>#REF!-P1663</f>
        <v>#REF!</v>
      </c>
      <c r="T1663" s="29" t="e">
        <f>#REF!-Q1663</f>
        <v>#REF!</v>
      </c>
      <c r="U1663" s="18" t="str">
        <f t="shared" si="320"/>
        <v/>
      </c>
    </row>
    <row r="1664" spans="1:21" s="17" customFormat="1" ht="26.4">
      <c r="A1664" s="15"/>
      <c r="B1664" s="123" t="s">
        <v>910</v>
      </c>
      <c r="C1664" s="124" t="s">
        <v>412</v>
      </c>
      <c r="D1664" s="125" t="s">
        <v>8</v>
      </c>
      <c r="E1664" s="125" t="s">
        <v>8</v>
      </c>
      <c r="F1664" s="125" t="s">
        <v>9</v>
      </c>
      <c r="G1664" s="125" t="s">
        <v>10</v>
      </c>
      <c r="H1664" s="78">
        <f>H1665+H1692+H1717+H1725+H1709</f>
        <v>62752800</v>
      </c>
      <c r="I1664" s="107">
        <f t="shared" si="327"/>
        <v>62752800</v>
      </c>
      <c r="J1664" s="16">
        <f t="shared" si="328"/>
        <v>0</v>
      </c>
      <c r="K1664" s="28">
        <v>62752.800000000003</v>
      </c>
      <c r="O1664" s="28">
        <v>70127.8</v>
      </c>
      <c r="P1664" s="28">
        <v>89106.85</v>
      </c>
      <c r="Q1664" s="28">
        <v>80479.070000000007</v>
      </c>
      <c r="R1664" s="28">
        <f t="shared" si="329"/>
        <v>62682672.200000003</v>
      </c>
      <c r="S1664" s="28" t="e">
        <f>#REF!-P1664</f>
        <v>#REF!</v>
      </c>
      <c r="T1664" s="28" t="e">
        <f>#REF!-Q1664</f>
        <v>#REF!</v>
      </c>
      <c r="U1664" s="18" t="str">
        <f t="shared" si="320"/>
        <v>00 0 00 00000000</v>
      </c>
    </row>
    <row r="1665" spans="1:21" s="17" customFormat="1" ht="15.6">
      <c r="A1665" s="15"/>
      <c r="B1665" s="126" t="s">
        <v>11</v>
      </c>
      <c r="C1665" s="127" t="s">
        <v>412</v>
      </c>
      <c r="D1665" s="128" t="s">
        <v>12</v>
      </c>
      <c r="E1665" s="128" t="s">
        <v>8</v>
      </c>
      <c r="F1665" s="128" t="s">
        <v>9</v>
      </c>
      <c r="G1665" s="128" t="s">
        <v>10</v>
      </c>
      <c r="H1665" s="77">
        <f>H1666</f>
        <v>51015950</v>
      </c>
      <c r="I1665" s="79">
        <f t="shared" si="327"/>
        <v>51015950</v>
      </c>
      <c r="J1665" s="16">
        <f t="shared" si="328"/>
        <v>0</v>
      </c>
      <c r="K1665" s="19">
        <v>51015.950000000004</v>
      </c>
      <c r="O1665" s="19">
        <v>51015.950000000004</v>
      </c>
      <c r="P1665" s="19">
        <v>51015.950000000004</v>
      </c>
      <c r="Q1665" s="19">
        <v>51015.950000000004</v>
      </c>
      <c r="R1665" s="19">
        <f t="shared" si="329"/>
        <v>50964934.049999997</v>
      </c>
      <c r="S1665" s="19" t="e">
        <f>#REF!-P1665</f>
        <v>#REF!</v>
      </c>
      <c r="T1665" s="19" t="e">
        <f>#REF!-Q1665</f>
        <v>#REF!</v>
      </c>
      <c r="U1665" s="18" t="str">
        <f t="shared" si="320"/>
        <v>00 0 00 00000000</v>
      </c>
    </row>
    <row r="1666" spans="1:21" s="17" customFormat="1" ht="15.6">
      <c r="A1666" s="15"/>
      <c r="B1666" s="129" t="s">
        <v>51</v>
      </c>
      <c r="C1666" s="130" t="s">
        <v>412</v>
      </c>
      <c r="D1666" s="131" t="s">
        <v>12</v>
      </c>
      <c r="E1666" s="131" t="s">
        <v>52</v>
      </c>
      <c r="F1666" s="131" t="s">
        <v>9</v>
      </c>
      <c r="G1666" s="131" t="s">
        <v>10</v>
      </c>
      <c r="H1666" s="132">
        <f>H1667</f>
        <v>51015950</v>
      </c>
      <c r="I1666" s="104">
        <f t="shared" si="327"/>
        <v>51015950</v>
      </c>
      <c r="J1666" s="16">
        <f t="shared" si="328"/>
        <v>0</v>
      </c>
      <c r="K1666" s="20">
        <v>51015.950000000004</v>
      </c>
      <c r="O1666" s="20">
        <v>51015.950000000004</v>
      </c>
      <c r="P1666" s="20">
        <v>51015.950000000004</v>
      </c>
      <c r="Q1666" s="20">
        <v>51015.950000000004</v>
      </c>
      <c r="R1666" s="20">
        <f t="shared" si="329"/>
        <v>50964934.049999997</v>
      </c>
      <c r="S1666" s="20" t="e">
        <f>#REF!-P1666</f>
        <v>#REF!</v>
      </c>
      <c r="T1666" s="20" t="e">
        <f>#REF!-Q1666</f>
        <v>#REF!</v>
      </c>
      <c r="U1666" s="18" t="str">
        <f t="shared" si="320"/>
        <v>00 0 00 00000000</v>
      </c>
    </row>
    <row r="1667" spans="1:21" s="17" customFormat="1" ht="26.4">
      <c r="A1667" s="15"/>
      <c r="B1667" s="175" t="s">
        <v>911</v>
      </c>
      <c r="C1667" s="134" t="s">
        <v>412</v>
      </c>
      <c r="D1667" s="135" t="s">
        <v>12</v>
      </c>
      <c r="E1667" s="135" t="s">
        <v>52</v>
      </c>
      <c r="F1667" s="135" t="s">
        <v>912</v>
      </c>
      <c r="G1667" s="135" t="s">
        <v>10</v>
      </c>
      <c r="H1667" s="136">
        <f>H1668+H1683</f>
        <v>51015950</v>
      </c>
      <c r="I1667" s="105">
        <f t="shared" si="327"/>
        <v>51015950</v>
      </c>
      <c r="J1667" s="16">
        <f t="shared" si="328"/>
        <v>0</v>
      </c>
      <c r="K1667" s="22">
        <v>51015.950000000004</v>
      </c>
      <c r="O1667" s="22">
        <v>51015.950000000004</v>
      </c>
      <c r="P1667" s="22">
        <v>51015.950000000004</v>
      </c>
      <c r="Q1667" s="22">
        <v>51015.950000000004</v>
      </c>
      <c r="R1667" s="22">
        <f t="shared" si="329"/>
        <v>50964934.049999997</v>
      </c>
      <c r="S1667" s="22" t="e">
        <f>#REF!-P1667</f>
        <v>#REF!</v>
      </c>
      <c r="T1667" s="22" t="e">
        <f>#REF!-Q1667</f>
        <v>#REF!</v>
      </c>
      <c r="U1667" s="18" t="str">
        <f t="shared" si="320"/>
        <v>84 0 00 00000000</v>
      </c>
    </row>
    <row r="1668" spans="1:21" s="17" customFormat="1" ht="39.6">
      <c r="A1668" s="15"/>
      <c r="B1668" s="175" t="s">
        <v>913</v>
      </c>
      <c r="C1668" s="134" t="s">
        <v>412</v>
      </c>
      <c r="D1668" s="135" t="s">
        <v>12</v>
      </c>
      <c r="E1668" s="135" t="s">
        <v>52</v>
      </c>
      <c r="F1668" s="135" t="s">
        <v>914</v>
      </c>
      <c r="G1668" s="135" t="s">
        <v>10</v>
      </c>
      <c r="H1668" s="136">
        <f>H1669+H1679</f>
        <v>46915950</v>
      </c>
      <c r="I1668" s="105">
        <f t="shared" si="327"/>
        <v>46915950</v>
      </c>
      <c r="J1668" s="16">
        <f t="shared" si="328"/>
        <v>0</v>
      </c>
      <c r="K1668" s="22">
        <v>46915.950000000004</v>
      </c>
      <c r="O1668" s="22">
        <v>46915.950000000004</v>
      </c>
      <c r="P1668" s="22">
        <v>46915.950000000004</v>
      </c>
      <c r="Q1668" s="22">
        <v>46915.950000000004</v>
      </c>
      <c r="R1668" s="22">
        <f t="shared" si="329"/>
        <v>46869034.049999997</v>
      </c>
      <c r="S1668" s="22" t="e">
        <f>#REF!-P1668</f>
        <v>#REF!</v>
      </c>
      <c r="T1668" s="22" t="e">
        <f>#REF!-Q1668</f>
        <v>#REF!</v>
      </c>
      <c r="U1668" s="18" t="str">
        <f t="shared" si="320"/>
        <v>84 1 00 00000000</v>
      </c>
    </row>
    <row r="1669" spans="1:21" s="17" customFormat="1" ht="26.4">
      <c r="A1669" s="15"/>
      <c r="B1669" s="175" t="s">
        <v>19</v>
      </c>
      <c r="C1669" s="134" t="s">
        <v>412</v>
      </c>
      <c r="D1669" s="135" t="s">
        <v>12</v>
      </c>
      <c r="E1669" s="135" t="s">
        <v>52</v>
      </c>
      <c r="F1669" s="135" t="s">
        <v>915</v>
      </c>
      <c r="G1669" s="135" t="s">
        <v>10</v>
      </c>
      <c r="H1669" s="136">
        <f>H1670+H1673+H1675</f>
        <v>4084580</v>
      </c>
      <c r="I1669" s="105">
        <f t="shared" si="327"/>
        <v>4084580</v>
      </c>
      <c r="J1669" s="16">
        <f t="shared" si="328"/>
        <v>0</v>
      </c>
      <c r="K1669" s="22">
        <v>4084.58</v>
      </c>
      <c r="O1669" s="22">
        <v>4084.58</v>
      </c>
      <c r="P1669" s="22">
        <v>4084.58</v>
      </c>
      <c r="Q1669" s="22">
        <v>4084.58</v>
      </c>
      <c r="R1669" s="22">
        <f t="shared" si="329"/>
        <v>4080495.42</v>
      </c>
      <c r="S1669" s="22" t="e">
        <f>#REF!-P1669</f>
        <v>#REF!</v>
      </c>
      <c r="T1669" s="22" t="e">
        <f>#REF!-Q1669</f>
        <v>#REF!</v>
      </c>
      <c r="U1669" s="18" t="str">
        <f t="shared" si="320"/>
        <v>84 1 00 10010000</v>
      </c>
    </row>
    <row r="1670" spans="1:21" s="17" customFormat="1" ht="26.4">
      <c r="A1670" s="15"/>
      <c r="B1670" s="175" t="s">
        <v>21</v>
      </c>
      <c r="C1670" s="134" t="s">
        <v>412</v>
      </c>
      <c r="D1670" s="135" t="s">
        <v>12</v>
      </c>
      <c r="E1670" s="135" t="s">
        <v>52</v>
      </c>
      <c r="F1670" s="135" t="s">
        <v>915</v>
      </c>
      <c r="G1670" s="135" t="s">
        <v>22</v>
      </c>
      <c r="H1670" s="136">
        <f>SUM(H1671:H1672)</f>
        <v>994430</v>
      </c>
      <c r="I1670" s="105">
        <f t="shared" si="327"/>
        <v>994430</v>
      </c>
      <c r="J1670" s="16">
        <f t="shared" si="328"/>
        <v>0</v>
      </c>
      <c r="K1670" s="22">
        <v>994.43</v>
      </c>
      <c r="O1670" s="22">
        <v>994.43</v>
      </c>
      <c r="P1670" s="22">
        <v>994.43</v>
      </c>
      <c r="Q1670" s="22">
        <v>994.43</v>
      </c>
      <c r="R1670" s="22">
        <f t="shared" si="329"/>
        <v>993435.57</v>
      </c>
      <c r="S1670" s="22" t="e">
        <f>#REF!-P1670</f>
        <v>#REF!</v>
      </c>
      <c r="T1670" s="22" t="e">
        <f>#REF!-Q1670</f>
        <v>#REF!</v>
      </c>
      <c r="U1670" s="18" t="str">
        <f t="shared" si="320"/>
        <v>84 1 00 10010120</v>
      </c>
    </row>
    <row r="1671" spans="1:21" s="26" customFormat="1" ht="26.4">
      <c r="A1671" s="23"/>
      <c r="B1671" s="137" t="s">
        <v>23</v>
      </c>
      <c r="C1671" s="134" t="s">
        <v>412</v>
      </c>
      <c r="D1671" s="135" t="s">
        <v>12</v>
      </c>
      <c r="E1671" s="135" t="s">
        <v>52</v>
      </c>
      <c r="F1671" s="135" t="s">
        <v>915</v>
      </c>
      <c r="G1671" s="135" t="s">
        <v>24</v>
      </c>
      <c r="H1671" s="136">
        <v>763770</v>
      </c>
      <c r="I1671" s="106"/>
      <c r="J1671" s="25"/>
      <c r="K1671" s="24"/>
      <c r="O1671" s="24"/>
      <c r="P1671" s="24"/>
      <c r="Q1671" s="24"/>
      <c r="R1671" s="24"/>
      <c r="S1671" s="24"/>
      <c r="T1671" s="24"/>
      <c r="U1671" s="27"/>
    </row>
    <row r="1672" spans="1:21" s="26" customFormat="1" ht="39.6">
      <c r="A1672" s="23"/>
      <c r="B1672" s="137" t="s">
        <v>27</v>
      </c>
      <c r="C1672" s="134" t="s">
        <v>412</v>
      </c>
      <c r="D1672" s="135" t="s">
        <v>12</v>
      </c>
      <c r="E1672" s="135" t="s">
        <v>52</v>
      </c>
      <c r="F1672" s="135" t="s">
        <v>915</v>
      </c>
      <c r="G1672" s="135" t="s">
        <v>28</v>
      </c>
      <c r="H1672" s="136">
        <v>230660</v>
      </c>
      <c r="I1672" s="106"/>
      <c r="J1672" s="25"/>
      <c r="K1672" s="24"/>
      <c r="O1672" s="24"/>
      <c r="P1672" s="24"/>
      <c r="Q1672" s="24"/>
      <c r="R1672" s="24"/>
      <c r="S1672" s="24"/>
      <c r="T1672" s="24"/>
      <c r="U1672" s="27"/>
    </row>
    <row r="1673" spans="1:21" s="17" customFormat="1" ht="26.4">
      <c r="A1673" s="15"/>
      <c r="B1673" s="175" t="s">
        <v>29</v>
      </c>
      <c r="C1673" s="134" t="s">
        <v>412</v>
      </c>
      <c r="D1673" s="135" t="s">
        <v>12</v>
      </c>
      <c r="E1673" s="135" t="s">
        <v>52</v>
      </c>
      <c r="F1673" s="135" t="s">
        <v>915</v>
      </c>
      <c r="G1673" s="135" t="s">
        <v>30</v>
      </c>
      <c r="H1673" s="136">
        <f>H1674</f>
        <v>2863850</v>
      </c>
      <c r="I1673" s="105">
        <f>ROUND(K1673*1000,2)</f>
        <v>2863850</v>
      </c>
      <c r="J1673" s="16">
        <f>H1673-I1673</f>
        <v>0</v>
      </c>
      <c r="K1673" s="22">
        <v>2863.85</v>
      </c>
      <c r="O1673" s="22">
        <v>2863.85</v>
      </c>
      <c r="P1673" s="22">
        <v>2863.85</v>
      </c>
      <c r="Q1673" s="22">
        <v>2863.85</v>
      </c>
      <c r="R1673" s="22">
        <f>H1673-O1673</f>
        <v>2860986.15</v>
      </c>
      <c r="S1673" s="22" t="e">
        <f>#REF!-P1673</f>
        <v>#REF!</v>
      </c>
      <c r="T1673" s="22" t="e">
        <f>#REF!-Q1673</f>
        <v>#REF!</v>
      </c>
      <c r="U1673" s="18" t="str">
        <f t="shared" si="320"/>
        <v>84 1 00 10010240</v>
      </c>
    </row>
    <row r="1674" spans="1:21" s="17" customFormat="1" ht="15.6">
      <c r="A1674" s="15"/>
      <c r="B1674" s="133" t="s">
        <v>31</v>
      </c>
      <c r="C1674" s="134" t="s">
        <v>412</v>
      </c>
      <c r="D1674" s="135" t="s">
        <v>12</v>
      </c>
      <c r="E1674" s="135" t="s">
        <v>52</v>
      </c>
      <c r="F1674" s="135" t="s">
        <v>915</v>
      </c>
      <c r="G1674" s="135" t="s">
        <v>32</v>
      </c>
      <c r="H1674" s="136">
        <v>2863850</v>
      </c>
      <c r="I1674" s="105"/>
      <c r="J1674" s="16"/>
      <c r="K1674" s="22"/>
      <c r="O1674" s="22"/>
      <c r="P1674" s="22"/>
      <c r="Q1674" s="22"/>
      <c r="R1674" s="22"/>
      <c r="S1674" s="22"/>
      <c r="T1674" s="22"/>
      <c r="U1674" s="18"/>
    </row>
    <row r="1675" spans="1:21" s="17" customFormat="1" ht="15.6">
      <c r="A1675" s="15"/>
      <c r="B1675" s="175" t="s">
        <v>33</v>
      </c>
      <c r="C1675" s="134" t="s">
        <v>412</v>
      </c>
      <c r="D1675" s="135" t="s">
        <v>12</v>
      </c>
      <c r="E1675" s="135" t="s">
        <v>52</v>
      </c>
      <c r="F1675" s="135" t="s">
        <v>915</v>
      </c>
      <c r="G1675" s="135" t="s">
        <v>34</v>
      </c>
      <c r="H1675" s="136">
        <f>SUM(H1676:H1678)</f>
        <v>226300</v>
      </c>
      <c r="I1675" s="105">
        <f>ROUND(K1675*1000,2)</f>
        <v>226300</v>
      </c>
      <c r="J1675" s="16">
        <f>H1675-I1675</f>
        <v>0</v>
      </c>
      <c r="K1675" s="22">
        <v>226.3</v>
      </c>
      <c r="O1675" s="22">
        <v>226.3</v>
      </c>
      <c r="P1675" s="22">
        <v>226.3</v>
      </c>
      <c r="Q1675" s="22">
        <v>226.3</v>
      </c>
      <c r="R1675" s="22">
        <f>H1675-O1675</f>
        <v>226073.7</v>
      </c>
      <c r="S1675" s="22" t="e">
        <f>#REF!-P1675</f>
        <v>#REF!</v>
      </c>
      <c r="T1675" s="22" t="e">
        <f>#REF!-Q1675</f>
        <v>#REF!</v>
      </c>
      <c r="U1675" s="18" t="str">
        <f t="shared" si="320"/>
        <v>84 1 00 10010850</v>
      </c>
    </row>
    <row r="1676" spans="1:21" s="26" customFormat="1" ht="15.6">
      <c r="A1676" s="23"/>
      <c r="B1676" s="137" t="s">
        <v>35</v>
      </c>
      <c r="C1676" s="134" t="s">
        <v>412</v>
      </c>
      <c r="D1676" s="135" t="s">
        <v>12</v>
      </c>
      <c r="E1676" s="135" t="s">
        <v>52</v>
      </c>
      <c r="F1676" s="135" t="s">
        <v>915</v>
      </c>
      <c r="G1676" s="135" t="s">
        <v>36</v>
      </c>
      <c r="H1676" s="136">
        <v>215000</v>
      </c>
      <c r="I1676" s="106"/>
      <c r="J1676" s="25"/>
      <c r="K1676" s="24"/>
      <c r="O1676" s="24"/>
      <c r="P1676" s="24"/>
      <c r="Q1676" s="24"/>
      <c r="R1676" s="24"/>
      <c r="S1676" s="24"/>
      <c r="T1676" s="24"/>
      <c r="U1676" s="27"/>
    </row>
    <row r="1677" spans="1:21" s="26" customFormat="1" ht="15.6">
      <c r="A1677" s="23"/>
      <c r="B1677" s="137" t="s">
        <v>37</v>
      </c>
      <c r="C1677" s="134" t="s">
        <v>412</v>
      </c>
      <c r="D1677" s="135" t="s">
        <v>12</v>
      </c>
      <c r="E1677" s="135" t="s">
        <v>52</v>
      </c>
      <c r="F1677" s="135" t="s">
        <v>915</v>
      </c>
      <c r="G1677" s="135" t="s">
        <v>38</v>
      </c>
      <c r="H1677" s="136">
        <v>10300</v>
      </c>
      <c r="I1677" s="106"/>
      <c r="J1677" s="25"/>
      <c r="K1677" s="24"/>
      <c r="O1677" s="24"/>
      <c r="P1677" s="24"/>
      <c r="Q1677" s="24"/>
      <c r="R1677" s="24"/>
      <c r="S1677" s="24"/>
      <c r="T1677" s="24"/>
      <c r="U1677" s="27"/>
    </row>
    <row r="1678" spans="1:21" s="26" customFormat="1" ht="15.6">
      <c r="A1678" s="23"/>
      <c r="B1678" s="137" t="s">
        <v>78</v>
      </c>
      <c r="C1678" s="134" t="s">
        <v>412</v>
      </c>
      <c r="D1678" s="135" t="s">
        <v>12</v>
      </c>
      <c r="E1678" s="135" t="s">
        <v>52</v>
      </c>
      <c r="F1678" s="135" t="s">
        <v>915</v>
      </c>
      <c r="G1678" s="135" t="s">
        <v>79</v>
      </c>
      <c r="H1678" s="136">
        <v>1000</v>
      </c>
      <c r="I1678" s="106"/>
      <c r="J1678" s="25"/>
      <c r="K1678" s="24"/>
      <c r="O1678" s="24"/>
      <c r="P1678" s="24"/>
      <c r="Q1678" s="24"/>
      <c r="R1678" s="24"/>
      <c r="S1678" s="24"/>
      <c r="T1678" s="24"/>
      <c r="U1678" s="27"/>
    </row>
    <row r="1679" spans="1:21" s="17" customFormat="1" ht="26.4">
      <c r="A1679" s="15"/>
      <c r="B1679" s="175" t="s">
        <v>39</v>
      </c>
      <c r="C1679" s="134" t="s">
        <v>412</v>
      </c>
      <c r="D1679" s="135" t="s">
        <v>12</v>
      </c>
      <c r="E1679" s="135" t="s">
        <v>52</v>
      </c>
      <c r="F1679" s="135" t="s">
        <v>916</v>
      </c>
      <c r="G1679" s="135" t="s">
        <v>10</v>
      </c>
      <c r="H1679" s="136">
        <f>H1680</f>
        <v>42831370</v>
      </c>
      <c r="I1679" s="105">
        <f>ROUND(K1679*1000,2)</f>
        <v>42831370</v>
      </c>
      <c r="J1679" s="16">
        <f>H1679-I1679</f>
        <v>0</v>
      </c>
      <c r="K1679" s="22">
        <v>42831.37</v>
      </c>
      <c r="O1679" s="22">
        <v>42831.37</v>
      </c>
      <c r="P1679" s="22">
        <v>42831.37</v>
      </c>
      <c r="Q1679" s="22">
        <v>42831.37</v>
      </c>
      <c r="R1679" s="22">
        <f>H1679-O1679</f>
        <v>42788538.630000003</v>
      </c>
      <c r="S1679" s="22" t="e">
        <f>#REF!-P1679</f>
        <v>#REF!</v>
      </c>
      <c r="T1679" s="22" t="e">
        <f>#REF!-Q1679</f>
        <v>#REF!</v>
      </c>
      <c r="U1679" s="18" t="str">
        <f t="shared" si="320"/>
        <v>84 1 00 10020000</v>
      </c>
    </row>
    <row r="1680" spans="1:21" s="17" customFormat="1" ht="26.4">
      <c r="A1680" s="15"/>
      <c r="B1680" s="175" t="s">
        <v>21</v>
      </c>
      <c r="C1680" s="134" t="s">
        <v>412</v>
      </c>
      <c r="D1680" s="135" t="s">
        <v>12</v>
      </c>
      <c r="E1680" s="135" t="s">
        <v>52</v>
      </c>
      <c r="F1680" s="135" t="s">
        <v>916</v>
      </c>
      <c r="G1680" s="135" t="s">
        <v>22</v>
      </c>
      <c r="H1680" s="136">
        <f>SUM(H1681:H1682)</f>
        <v>42831370</v>
      </c>
      <c r="I1680" s="105">
        <f>ROUND(K1680*1000,2)</f>
        <v>42831370</v>
      </c>
      <c r="J1680" s="16">
        <f>H1680-I1680</f>
        <v>0</v>
      </c>
      <c r="K1680" s="22">
        <v>42831.37</v>
      </c>
      <c r="O1680" s="22">
        <v>42831.37</v>
      </c>
      <c r="P1680" s="22">
        <v>42831.37</v>
      </c>
      <c r="Q1680" s="22">
        <v>42831.37</v>
      </c>
      <c r="R1680" s="22">
        <f>H1680-O1680</f>
        <v>42788538.630000003</v>
      </c>
      <c r="S1680" s="22" t="e">
        <f>#REF!-P1680</f>
        <v>#REF!</v>
      </c>
      <c r="T1680" s="22" t="e">
        <f>#REF!-Q1680</f>
        <v>#REF!</v>
      </c>
      <c r="U1680" s="18" t="str">
        <f t="shared" si="320"/>
        <v>84 1 00 10020120</v>
      </c>
    </row>
    <row r="1681" spans="1:21" s="26" customFormat="1" ht="15.6">
      <c r="A1681" s="23"/>
      <c r="B1681" s="137" t="s">
        <v>41</v>
      </c>
      <c r="C1681" s="134" t="s">
        <v>412</v>
      </c>
      <c r="D1681" s="135" t="s">
        <v>12</v>
      </c>
      <c r="E1681" s="135" t="s">
        <v>52</v>
      </c>
      <c r="F1681" s="135" t="s">
        <v>916</v>
      </c>
      <c r="G1681" s="135" t="s">
        <v>42</v>
      </c>
      <c r="H1681" s="136">
        <v>32896600</v>
      </c>
      <c r="I1681" s="106"/>
      <c r="J1681" s="25"/>
      <c r="K1681" s="24"/>
      <c r="O1681" s="24"/>
      <c r="P1681" s="24"/>
      <c r="Q1681" s="24"/>
      <c r="R1681" s="24"/>
      <c r="S1681" s="24"/>
      <c r="T1681" s="24"/>
      <c r="U1681" s="27"/>
    </row>
    <row r="1682" spans="1:21" s="26" customFormat="1" ht="39.6">
      <c r="A1682" s="23"/>
      <c r="B1682" s="137" t="s">
        <v>27</v>
      </c>
      <c r="C1682" s="134" t="s">
        <v>412</v>
      </c>
      <c r="D1682" s="135" t="s">
        <v>12</v>
      </c>
      <c r="E1682" s="135" t="s">
        <v>52</v>
      </c>
      <c r="F1682" s="135" t="s">
        <v>916</v>
      </c>
      <c r="G1682" s="135" t="s">
        <v>28</v>
      </c>
      <c r="H1682" s="136">
        <v>9934770</v>
      </c>
      <c r="I1682" s="106"/>
      <c r="J1682" s="25"/>
      <c r="K1682" s="24"/>
      <c r="O1682" s="24"/>
      <c r="P1682" s="24"/>
      <c r="Q1682" s="24"/>
      <c r="R1682" s="24"/>
      <c r="S1682" s="24"/>
      <c r="T1682" s="24"/>
      <c r="U1682" s="27"/>
    </row>
    <row r="1683" spans="1:21" s="17" customFormat="1" ht="15.6">
      <c r="A1683" s="15"/>
      <c r="B1683" s="175" t="s">
        <v>53</v>
      </c>
      <c r="C1683" s="134" t="s">
        <v>412</v>
      </c>
      <c r="D1683" s="135" t="s">
        <v>12</v>
      </c>
      <c r="E1683" s="135" t="s">
        <v>52</v>
      </c>
      <c r="F1683" s="135" t="s">
        <v>917</v>
      </c>
      <c r="G1683" s="135" t="s">
        <v>10</v>
      </c>
      <c r="H1683" s="136">
        <f>H1689+H1684</f>
        <v>4100000</v>
      </c>
      <c r="I1683" s="105">
        <f>ROUND(K1683*1000,2)</f>
        <v>4100000</v>
      </c>
      <c r="J1683" s="16">
        <f>H1683-I1683</f>
        <v>0</v>
      </c>
      <c r="K1683" s="22">
        <v>4100</v>
      </c>
      <c r="O1683" s="22">
        <v>4100</v>
      </c>
      <c r="P1683" s="22">
        <v>4100</v>
      </c>
      <c r="Q1683" s="22">
        <v>4100</v>
      </c>
      <c r="R1683" s="22">
        <f>H1683-O1683</f>
        <v>4095900</v>
      </c>
      <c r="S1683" s="22" t="e">
        <f>#REF!-P1683</f>
        <v>#REF!</v>
      </c>
      <c r="T1683" s="22" t="e">
        <f>#REF!-Q1683</f>
        <v>#REF!</v>
      </c>
      <c r="U1683" s="18" t="str">
        <f t="shared" si="320"/>
        <v>84 2 00 00000000</v>
      </c>
    </row>
    <row r="1684" spans="1:21" s="17" customFormat="1" ht="39.6">
      <c r="A1684" s="15"/>
      <c r="B1684" s="175" t="s">
        <v>918</v>
      </c>
      <c r="C1684" s="134" t="s">
        <v>412</v>
      </c>
      <c r="D1684" s="135" t="s">
        <v>12</v>
      </c>
      <c r="E1684" s="135" t="s">
        <v>52</v>
      </c>
      <c r="F1684" s="135" t="s">
        <v>919</v>
      </c>
      <c r="G1684" s="135" t="s">
        <v>10</v>
      </c>
      <c r="H1684" s="136">
        <f>H1685+H1687</f>
        <v>600000</v>
      </c>
      <c r="I1684" s="105">
        <f>ROUND(K1684*1000,2)</f>
        <v>600000</v>
      </c>
      <c r="J1684" s="16">
        <f>H1684-I1684</f>
        <v>0</v>
      </c>
      <c r="K1684" s="22">
        <v>600</v>
      </c>
      <c r="O1684" s="22">
        <v>600</v>
      </c>
      <c r="P1684" s="22">
        <v>600</v>
      </c>
      <c r="Q1684" s="22">
        <v>600</v>
      </c>
      <c r="R1684" s="22">
        <f>H1684-O1684</f>
        <v>599400</v>
      </c>
      <c r="S1684" s="22" t="e">
        <f>#REF!-P1684</f>
        <v>#REF!</v>
      </c>
      <c r="T1684" s="22" t="e">
        <f>#REF!-Q1684</f>
        <v>#REF!</v>
      </c>
      <c r="U1684" s="18" t="str">
        <f t="shared" si="320"/>
        <v>84 2 00 20740000</v>
      </c>
    </row>
    <row r="1685" spans="1:21" s="17" customFormat="1" ht="26.4">
      <c r="A1685" s="15"/>
      <c r="B1685" s="133" t="s">
        <v>29</v>
      </c>
      <c r="C1685" s="134" t="s">
        <v>412</v>
      </c>
      <c r="D1685" s="135" t="s">
        <v>12</v>
      </c>
      <c r="E1685" s="135" t="s">
        <v>52</v>
      </c>
      <c r="F1685" s="135" t="s">
        <v>919</v>
      </c>
      <c r="G1685" s="135" t="s">
        <v>30</v>
      </c>
      <c r="H1685" s="136">
        <f>H1686</f>
        <v>150000</v>
      </c>
      <c r="I1685" s="105">
        <f>ROUND(K1685*1000,2)</f>
        <v>150000</v>
      </c>
      <c r="J1685" s="16">
        <f>H1685-I1685</f>
        <v>0</v>
      </c>
      <c r="K1685" s="22">
        <v>150</v>
      </c>
      <c r="O1685" s="22">
        <v>150</v>
      </c>
      <c r="P1685" s="22">
        <v>150</v>
      </c>
      <c r="Q1685" s="22">
        <v>150</v>
      </c>
      <c r="R1685" s="22">
        <f>H1685-O1685</f>
        <v>149850</v>
      </c>
      <c r="S1685" s="22" t="e">
        <f>#REF!-P1685</f>
        <v>#REF!</v>
      </c>
      <c r="T1685" s="22" t="e">
        <f>#REF!-Q1685</f>
        <v>#REF!</v>
      </c>
      <c r="U1685" s="18" t="str">
        <f t="shared" si="320"/>
        <v>84 2 00 20740240</v>
      </c>
    </row>
    <row r="1686" spans="1:21" s="17" customFormat="1" ht="15.6">
      <c r="A1686" s="15"/>
      <c r="B1686" s="133" t="s">
        <v>31</v>
      </c>
      <c r="C1686" s="134" t="s">
        <v>412</v>
      </c>
      <c r="D1686" s="135" t="s">
        <v>12</v>
      </c>
      <c r="E1686" s="135" t="s">
        <v>52</v>
      </c>
      <c r="F1686" s="135" t="s">
        <v>919</v>
      </c>
      <c r="G1686" s="135" t="s">
        <v>32</v>
      </c>
      <c r="H1686" s="136">
        <v>150000</v>
      </c>
      <c r="I1686" s="105"/>
      <c r="J1686" s="16"/>
      <c r="K1686" s="22"/>
      <c r="O1686" s="22"/>
      <c r="P1686" s="22"/>
      <c r="Q1686" s="22"/>
      <c r="R1686" s="22"/>
      <c r="S1686" s="22"/>
      <c r="T1686" s="22"/>
      <c r="U1686" s="18"/>
    </row>
    <row r="1687" spans="1:21" s="17" customFormat="1" ht="15.6">
      <c r="A1687" s="15"/>
      <c r="B1687" s="143" t="s">
        <v>189</v>
      </c>
      <c r="C1687" s="134" t="s">
        <v>412</v>
      </c>
      <c r="D1687" s="135" t="s">
        <v>12</v>
      </c>
      <c r="E1687" s="135" t="s">
        <v>52</v>
      </c>
      <c r="F1687" s="135" t="s">
        <v>919</v>
      </c>
      <c r="G1687" s="135" t="s">
        <v>190</v>
      </c>
      <c r="H1687" s="136">
        <f>H1688</f>
        <v>450000</v>
      </c>
      <c r="I1687" s="105">
        <f>ROUND(K1687*1000,2)</f>
        <v>450000</v>
      </c>
      <c r="J1687" s="16">
        <f>H1687-I1687</f>
        <v>0</v>
      </c>
      <c r="K1687" s="22">
        <v>450</v>
      </c>
      <c r="O1687" s="22">
        <v>450</v>
      </c>
      <c r="P1687" s="22">
        <v>450</v>
      </c>
      <c r="Q1687" s="22">
        <v>450</v>
      </c>
      <c r="R1687" s="22">
        <f>H1687-O1687</f>
        <v>449550</v>
      </c>
      <c r="S1687" s="22" t="e">
        <f>#REF!-P1687</f>
        <v>#REF!</v>
      </c>
      <c r="T1687" s="22" t="e">
        <f>#REF!-Q1687</f>
        <v>#REF!</v>
      </c>
      <c r="U1687" s="18" t="str">
        <f t="shared" si="320"/>
        <v>84 2 00 20740830</v>
      </c>
    </row>
    <row r="1688" spans="1:21" s="17" customFormat="1" ht="26.4">
      <c r="A1688" s="15"/>
      <c r="B1688" s="137" t="s">
        <v>191</v>
      </c>
      <c r="C1688" s="134" t="s">
        <v>412</v>
      </c>
      <c r="D1688" s="135" t="s">
        <v>12</v>
      </c>
      <c r="E1688" s="135" t="s">
        <v>52</v>
      </c>
      <c r="F1688" s="135" t="s">
        <v>919</v>
      </c>
      <c r="G1688" s="135" t="s">
        <v>192</v>
      </c>
      <c r="H1688" s="136">
        <v>450000</v>
      </c>
      <c r="I1688" s="105"/>
      <c r="J1688" s="16"/>
      <c r="K1688" s="22"/>
      <c r="O1688" s="22"/>
      <c r="P1688" s="22"/>
      <c r="Q1688" s="22"/>
      <c r="R1688" s="22"/>
      <c r="S1688" s="22"/>
      <c r="T1688" s="22"/>
      <c r="U1688" s="18"/>
    </row>
    <row r="1689" spans="1:21" s="17" customFormat="1" ht="26.4">
      <c r="A1689" s="15"/>
      <c r="B1689" s="143" t="s">
        <v>920</v>
      </c>
      <c r="C1689" s="134" t="s">
        <v>412</v>
      </c>
      <c r="D1689" s="135" t="s">
        <v>12</v>
      </c>
      <c r="E1689" s="135" t="s">
        <v>52</v>
      </c>
      <c r="F1689" s="135" t="s">
        <v>921</v>
      </c>
      <c r="G1689" s="135" t="s">
        <v>10</v>
      </c>
      <c r="H1689" s="136">
        <f>H1690</f>
        <v>3500000</v>
      </c>
      <c r="I1689" s="105">
        <f>ROUND(K1689*1000,2)</f>
        <v>3500000</v>
      </c>
      <c r="J1689" s="16">
        <f>H1689-I1689</f>
        <v>0</v>
      </c>
      <c r="K1689" s="22">
        <v>3500</v>
      </c>
      <c r="O1689" s="22">
        <v>3500</v>
      </c>
      <c r="P1689" s="22">
        <v>3500</v>
      </c>
      <c r="Q1689" s="22">
        <v>3500</v>
      </c>
      <c r="R1689" s="22">
        <f>H1689-O1689</f>
        <v>3496500</v>
      </c>
      <c r="S1689" s="22" t="e">
        <f>#REF!-P1689</f>
        <v>#REF!</v>
      </c>
      <c r="T1689" s="22" t="e">
        <f>#REF!-Q1689</f>
        <v>#REF!</v>
      </c>
      <c r="U1689" s="18" t="str">
        <f t="shared" si="320"/>
        <v>84 2 00 21100000</v>
      </c>
    </row>
    <row r="1690" spans="1:21" s="17" customFormat="1" ht="26.4">
      <c r="A1690" s="15"/>
      <c r="B1690" s="133" t="s">
        <v>29</v>
      </c>
      <c r="C1690" s="134" t="s">
        <v>412</v>
      </c>
      <c r="D1690" s="135" t="s">
        <v>12</v>
      </c>
      <c r="E1690" s="135" t="s">
        <v>52</v>
      </c>
      <c r="F1690" s="135" t="s">
        <v>921</v>
      </c>
      <c r="G1690" s="135" t="s">
        <v>30</v>
      </c>
      <c r="H1690" s="136">
        <f>H1691</f>
        <v>3500000</v>
      </c>
      <c r="I1690" s="105">
        <f>ROUND(K1690*1000,2)</f>
        <v>3500000</v>
      </c>
      <c r="J1690" s="16">
        <f>H1690-I1690</f>
        <v>0</v>
      </c>
      <c r="K1690" s="22">
        <v>3500</v>
      </c>
      <c r="O1690" s="22">
        <v>3500</v>
      </c>
      <c r="P1690" s="22">
        <v>3500</v>
      </c>
      <c r="Q1690" s="22">
        <v>3500</v>
      </c>
      <c r="R1690" s="22">
        <f>H1690-O1690</f>
        <v>3496500</v>
      </c>
      <c r="S1690" s="22" t="e">
        <f>#REF!-P1690</f>
        <v>#REF!</v>
      </c>
      <c r="T1690" s="22" t="e">
        <f>#REF!-Q1690</f>
        <v>#REF!</v>
      </c>
      <c r="U1690" s="18" t="str">
        <f t="shared" si="320"/>
        <v>84 2 00 21100240</v>
      </c>
    </row>
    <row r="1691" spans="1:21" s="17" customFormat="1" ht="15.6">
      <c r="A1691" s="15"/>
      <c r="B1691" s="133" t="s">
        <v>31</v>
      </c>
      <c r="C1691" s="134" t="s">
        <v>412</v>
      </c>
      <c r="D1691" s="135" t="s">
        <v>12</v>
      </c>
      <c r="E1691" s="135" t="s">
        <v>52</v>
      </c>
      <c r="F1691" s="135" t="s">
        <v>921</v>
      </c>
      <c r="G1691" s="135" t="s">
        <v>32</v>
      </c>
      <c r="H1691" s="136">
        <v>3500000</v>
      </c>
      <c r="I1691" s="105"/>
      <c r="J1691" s="16"/>
      <c r="K1691" s="22"/>
      <c r="O1691" s="22"/>
      <c r="P1691" s="22"/>
      <c r="Q1691" s="22"/>
      <c r="R1691" s="22"/>
      <c r="S1691" s="22"/>
      <c r="T1691" s="22"/>
      <c r="U1691" s="18"/>
    </row>
    <row r="1692" spans="1:21" s="17" customFormat="1" ht="15.6">
      <c r="A1692" s="15"/>
      <c r="B1692" s="126" t="s">
        <v>195</v>
      </c>
      <c r="C1692" s="127" t="s">
        <v>412</v>
      </c>
      <c r="D1692" s="128" t="s">
        <v>74</v>
      </c>
      <c r="E1692" s="128" t="s">
        <v>8</v>
      </c>
      <c r="F1692" s="128" t="s">
        <v>9</v>
      </c>
      <c r="G1692" s="128" t="s">
        <v>10</v>
      </c>
      <c r="H1692" s="77">
        <f>H1693</f>
        <v>5500000</v>
      </c>
      <c r="I1692" s="79">
        <f t="shared" ref="I1692:I1698" si="330">ROUND(K1692*1000,2)</f>
        <v>5500000</v>
      </c>
      <c r="J1692" s="16">
        <f t="shared" ref="J1692:J1698" si="331">H1692-I1692</f>
        <v>0</v>
      </c>
      <c r="K1692" s="19">
        <v>5500</v>
      </c>
      <c r="O1692" s="19">
        <v>4903</v>
      </c>
      <c r="P1692" s="19">
        <v>9588.2999999999993</v>
      </c>
      <c r="Q1692" s="19">
        <v>9588.2999999999993</v>
      </c>
      <c r="R1692" s="19">
        <f t="shared" ref="R1692:R1698" si="332">H1692-O1692</f>
        <v>5495097</v>
      </c>
      <c r="S1692" s="19" t="e">
        <f>#REF!-P1692</f>
        <v>#REF!</v>
      </c>
      <c r="T1692" s="19" t="e">
        <f>#REF!-Q1692</f>
        <v>#REF!</v>
      </c>
      <c r="U1692" s="18" t="str">
        <f t="shared" si="320"/>
        <v>00 0 00 00000000</v>
      </c>
    </row>
    <row r="1693" spans="1:21" s="17" customFormat="1" ht="15.6">
      <c r="A1693" s="15"/>
      <c r="B1693" s="129" t="s">
        <v>284</v>
      </c>
      <c r="C1693" s="130" t="s">
        <v>412</v>
      </c>
      <c r="D1693" s="131" t="s">
        <v>74</v>
      </c>
      <c r="E1693" s="131" t="s">
        <v>58</v>
      </c>
      <c r="F1693" s="131" t="s">
        <v>9</v>
      </c>
      <c r="G1693" s="131" t="s">
        <v>10</v>
      </c>
      <c r="H1693" s="132">
        <f>H1694+H1704</f>
        <v>5500000</v>
      </c>
      <c r="I1693" s="104">
        <f t="shared" si="330"/>
        <v>5500000</v>
      </c>
      <c r="J1693" s="16">
        <f t="shared" si="331"/>
        <v>0</v>
      </c>
      <c r="K1693" s="20">
        <v>5500</v>
      </c>
      <c r="O1693" s="20">
        <v>4903</v>
      </c>
      <c r="P1693" s="20">
        <v>9588.2999999999993</v>
      </c>
      <c r="Q1693" s="20">
        <v>9588.2999999999993</v>
      </c>
      <c r="R1693" s="20">
        <f t="shared" si="332"/>
        <v>5495097</v>
      </c>
      <c r="S1693" s="20" t="e">
        <f>#REF!-P1693</f>
        <v>#REF!</v>
      </c>
      <c r="T1693" s="20" t="e">
        <f>#REF!-Q1693</f>
        <v>#REF!</v>
      </c>
      <c r="U1693" s="18" t="str">
        <f t="shared" si="320"/>
        <v>00 0 00 00000000</v>
      </c>
    </row>
    <row r="1694" spans="1:21" s="17" customFormat="1" ht="26.4">
      <c r="A1694" s="15"/>
      <c r="B1694" s="133" t="s">
        <v>922</v>
      </c>
      <c r="C1694" s="134" t="s">
        <v>412</v>
      </c>
      <c r="D1694" s="134" t="s">
        <v>74</v>
      </c>
      <c r="E1694" s="134" t="s">
        <v>58</v>
      </c>
      <c r="F1694" s="134" t="s">
        <v>923</v>
      </c>
      <c r="G1694" s="134" t="s">
        <v>10</v>
      </c>
      <c r="H1694" s="152">
        <f>H1695</f>
        <v>500000</v>
      </c>
      <c r="I1694" s="109">
        <f t="shared" si="330"/>
        <v>500000</v>
      </c>
      <c r="J1694" s="16">
        <f t="shared" si="331"/>
        <v>0</v>
      </c>
      <c r="K1694" s="36">
        <v>500</v>
      </c>
      <c r="O1694" s="36">
        <v>4803</v>
      </c>
      <c r="P1694" s="36">
        <v>9488.2999999999993</v>
      </c>
      <c r="Q1694" s="36">
        <v>9488.2999999999993</v>
      </c>
      <c r="R1694" s="36">
        <f t="shared" si="332"/>
        <v>495197</v>
      </c>
      <c r="S1694" s="36" t="e">
        <f>#REF!-P1694</f>
        <v>#REF!</v>
      </c>
      <c r="T1694" s="36" t="e">
        <f>#REF!-Q1694</f>
        <v>#REF!</v>
      </c>
      <c r="U1694" s="18" t="str">
        <f t="shared" si="320"/>
        <v>05 0 00 00000000</v>
      </c>
    </row>
    <row r="1695" spans="1:21" s="17" customFormat="1" ht="39.6">
      <c r="A1695" s="15"/>
      <c r="B1695" s="133" t="s">
        <v>924</v>
      </c>
      <c r="C1695" s="134" t="s">
        <v>412</v>
      </c>
      <c r="D1695" s="134" t="s">
        <v>74</v>
      </c>
      <c r="E1695" s="134" t="s">
        <v>58</v>
      </c>
      <c r="F1695" s="134" t="s">
        <v>925</v>
      </c>
      <c r="G1695" s="134" t="s">
        <v>10</v>
      </c>
      <c r="H1695" s="152">
        <f>H1696+H1700</f>
        <v>500000</v>
      </c>
      <c r="I1695" s="109">
        <f t="shared" si="330"/>
        <v>500000</v>
      </c>
      <c r="J1695" s="16">
        <f t="shared" si="331"/>
        <v>0</v>
      </c>
      <c r="K1695" s="36">
        <v>500</v>
      </c>
      <c r="O1695" s="36">
        <v>4803</v>
      </c>
      <c r="P1695" s="36">
        <v>9488.2999999999993</v>
      </c>
      <c r="Q1695" s="36">
        <v>9488.2999999999993</v>
      </c>
      <c r="R1695" s="36">
        <f t="shared" si="332"/>
        <v>495197</v>
      </c>
      <c r="S1695" s="36" t="e">
        <f>#REF!-P1695</f>
        <v>#REF!</v>
      </c>
      <c r="T1695" s="36" t="e">
        <f>#REF!-Q1695</f>
        <v>#REF!</v>
      </c>
      <c r="U1695" s="18" t="str">
        <f t="shared" si="320"/>
        <v>05 Б 00 00000000</v>
      </c>
    </row>
    <row r="1696" spans="1:21" s="17" customFormat="1" ht="52.8">
      <c r="A1696" s="15"/>
      <c r="B1696" s="133" t="s">
        <v>926</v>
      </c>
      <c r="C1696" s="134" t="s">
        <v>412</v>
      </c>
      <c r="D1696" s="134" t="s">
        <v>74</v>
      </c>
      <c r="E1696" s="134" t="s">
        <v>58</v>
      </c>
      <c r="F1696" s="134" t="s">
        <v>927</v>
      </c>
      <c r="G1696" s="134" t="s">
        <v>10</v>
      </c>
      <c r="H1696" s="152">
        <f t="shared" ref="H1696:H1697" si="333">H1697</f>
        <v>100000</v>
      </c>
      <c r="I1696" s="109">
        <f t="shared" si="330"/>
        <v>100000</v>
      </c>
      <c r="J1696" s="16">
        <f t="shared" si="331"/>
        <v>0</v>
      </c>
      <c r="K1696" s="36">
        <v>100</v>
      </c>
      <c r="O1696" s="36">
        <v>4403</v>
      </c>
      <c r="P1696" s="36">
        <v>9488.2999999999993</v>
      </c>
      <c r="Q1696" s="36">
        <v>9488.2999999999993</v>
      </c>
      <c r="R1696" s="36">
        <f t="shared" si="332"/>
        <v>95597</v>
      </c>
      <c r="S1696" s="36" t="e">
        <f>#REF!-P1696</f>
        <v>#REF!</v>
      </c>
      <c r="T1696" s="36" t="e">
        <f>#REF!-Q1696</f>
        <v>#REF!</v>
      </c>
      <c r="U1696" s="18" t="str">
        <f t="shared" si="320"/>
        <v>05 Б 01 00000000</v>
      </c>
    </row>
    <row r="1697" spans="1:21" s="17" customFormat="1" ht="26.4">
      <c r="A1697" s="15"/>
      <c r="B1697" s="137" t="s">
        <v>928</v>
      </c>
      <c r="C1697" s="134" t="s">
        <v>412</v>
      </c>
      <c r="D1697" s="134" t="s">
        <v>74</v>
      </c>
      <c r="E1697" s="134" t="s">
        <v>58</v>
      </c>
      <c r="F1697" s="134" t="s">
        <v>929</v>
      </c>
      <c r="G1697" s="134" t="s">
        <v>10</v>
      </c>
      <c r="H1697" s="152">
        <f t="shared" si="333"/>
        <v>100000</v>
      </c>
      <c r="I1697" s="109">
        <f t="shared" si="330"/>
        <v>100000</v>
      </c>
      <c r="J1697" s="16">
        <f t="shared" si="331"/>
        <v>0</v>
      </c>
      <c r="K1697" s="36">
        <v>100</v>
      </c>
      <c r="O1697" s="36">
        <v>4403</v>
      </c>
      <c r="P1697" s="36">
        <v>9488.2999999999993</v>
      </c>
      <c r="Q1697" s="36">
        <v>9488.2999999999993</v>
      </c>
      <c r="R1697" s="36">
        <f t="shared" si="332"/>
        <v>95597</v>
      </c>
      <c r="S1697" s="36" t="e">
        <f>#REF!-P1697</f>
        <v>#REF!</v>
      </c>
      <c r="T1697" s="36" t="e">
        <f>#REF!-Q1697</f>
        <v>#REF!</v>
      </c>
      <c r="U1697" s="18" t="str">
        <f t="shared" si="320"/>
        <v>05 Б 01 20390000</v>
      </c>
    </row>
    <row r="1698" spans="1:21" s="17" customFormat="1" ht="26.4">
      <c r="A1698" s="15"/>
      <c r="B1698" s="133" t="s">
        <v>29</v>
      </c>
      <c r="C1698" s="134" t="s">
        <v>412</v>
      </c>
      <c r="D1698" s="134" t="s">
        <v>74</v>
      </c>
      <c r="E1698" s="134" t="s">
        <v>58</v>
      </c>
      <c r="F1698" s="134" t="s">
        <v>929</v>
      </c>
      <c r="G1698" s="134" t="s">
        <v>30</v>
      </c>
      <c r="H1698" s="136">
        <f>H1699</f>
        <v>100000</v>
      </c>
      <c r="I1698" s="105">
        <f t="shared" si="330"/>
        <v>100000</v>
      </c>
      <c r="J1698" s="16">
        <f t="shared" si="331"/>
        <v>0</v>
      </c>
      <c r="K1698" s="36">
        <v>100</v>
      </c>
      <c r="O1698" s="36">
        <v>4403</v>
      </c>
      <c r="P1698" s="36">
        <v>9488.2999999999993</v>
      </c>
      <c r="Q1698" s="36">
        <v>9488.2999999999993</v>
      </c>
      <c r="R1698" s="36">
        <f t="shared" si="332"/>
        <v>95597</v>
      </c>
      <c r="S1698" s="36" t="e">
        <f>#REF!-P1698</f>
        <v>#REF!</v>
      </c>
      <c r="T1698" s="36" t="e">
        <f>#REF!-Q1698</f>
        <v>#REF!</v>
      </c>
      <c r="U1698" s="18" t="str">
        <f t="shared" si="320"/>
        <v>05 Б 01 20390240</v>
      </c>
    </row>
    <row r="1699" spans="1:21" s="17" customFormat="1" ht="15.6">
      <c r="A1699" s="15"/>
      <c r="B1699" s="133" t="s">
        <v>31</v>
      </c>
      <c r="C1699" s="134" t="s">
        <v>412</v>
      </c>
      <c r="D1699" s="134" t="s">
        <v>74</v>
      </c>
      <c r="E1699" s="134" t="s">
        <v>58</v>
      </c>
      <c r="F1699" s="134" t="s">
        <v>929</v>
      </c>
      <c r="G1699" s="134" t="s">
        <v>32</v>
      </c>
      <c r="H1699" s="136">
        <v>100000</v>
      </c>
      <c r="I1699" s="105"/>
      <c r="J1699" s="16"/>
      <c r="K1699" s="36"/>
      <c r="O1699" s="36"/>
      <c r="P1699" s="36"/>
      <c r="Q1699" s="36"/>
      <c r="R1699" s="36"/>
      <c r="S1699" s="36"/>
      <c r="T1699" s="36"/>
      <c r="U1699" s="18"/>
    </row>
    <row r="1700" spans="1:21" s="17" customFormat="1" ht="66">
      <c r="A1700" s="15"/>
      <c r="B1700" s="133" t="s">
        <v>930</v>
      </c>
      <c r="C1700" s="134" t="s">
        <v>412</v>
      </c>
      <c r="D1700" s="134" t="s">
        <v>74</v>
      </c>
      <c r="E1700" s="134" t="s">
        <v>58</v>
      </c>
      <c r="F1700" s="134" t="s">
        <v>931</v>
      </c>
      <c r="G1700" s="134" t="s">
        <v>10</v>
      </c>
      <c r="H1700" s="152">
        <f t="shared" ref="H1700:H1701" si="334">H1701</f>
        <v>400000</v>
      </c>
      <c r="I1700" s="109">
        <f>ROUND(K1700*1000,2)</f>
        <v>400000</v>
      </c>
      <c r="J1700" s="16">
        <f>H1700-I1700</f>
        <v>0</v>
      </c>
      <c r="K1700" s="36">
        <v>400</v>
      </c>
      <c r="O1700" s="36">
        <v>400</v>
      </c>
      <c r="P1700" s="36">
        <v>0</v>
      </c>
      <c r="Q1700" s="36">
        <v>0</v>
      </c>
      <c r="R1700" s="36">
        <f>H1700-O1700</f>
        <v>399600</v>
      </c>
      <c r="S1700" s="36" t="e">
        <f>#REF!-P1700</f>
        <v>#REF!</v>
      </c>
      <c r="T1700" s="36" t="e">
        <f>#REF!-Q1700</f>
        <v>#REF!</v>
      </c>
      <c r="U1700" s="18" t="str">
        <f t="shared" si="320"/>
        <v>05 Б 02 00000000</v>
      </c>
    </row>
    <row r="1701" spans="1:21" s="17" customFormat="1" ht="15.6">
      <c r="A1701" s="15"/>
      <c r="B1701" s="133" t="s">
        <v>932</v>
      </c>
      <c r="C1701" s="134" t="s">
        <v>412</v>
      </c>
      <c r="D1701" s="134" t="s">
        <v>74</v>
      </c>
      <c r="E1701" s="134" t="s">
        <v>58</v>
      </c>
      <c r="F1701" s="134" t="s">
        <v>933</v>
      </c>
      <c r="G1701" s="134" t="s">
        <v>10</v>
      </c>
      <c r="H1701" s="152">
        <f t="shared" si="334"/>
        <v>400000</v>
      </c>
      <c r="I1701" s="109">
        <f>ROUND(K1701*1000,2)</f>
        <v>400000</v>
      </c>
      <c r="J1701" s="16">
        <f>H1701-I1701</f>
        <v>0</v>
      </c>
      <c r="K1701" s="36">
        <v>400</v>
      </c>
      <c r="O1701" s="36">
        <v>400</v>
      </c>
      <c r="P1701" s="36">
        <v>0</v>
      </c>
      <c r="Q1701" s="36">
        <v>0</v>
      </c>
      <c r="R1701" s="36">
        <f>H1701-O1701</f>
        <v>399600</v>
      </c>
      <c r="S1701" s="36" t="e">
        <f>#REF!-P1701</f>
        <v>#REF!</v>
      </c>
      <c r="T1701" s="36" t="e">
        <f>#REF!-Q1701</f>
        <v>#REF!</v>
      </c>
      <c r="U1701" s="18" t="str">
        <f t="shared" si="320"/>
        <v>05 Б 02 21190000</v>
      </c>
    </row>
    <row r="1702" spans="1:21" s="17" customFormat="1" ht="26.4">
      <c r="A1702" s="15"/>
      <c r="B1702" s="133" t="s">
        <v>29</v>
      </c>
      <c r="C1702" s="134" t="s">
        <v>412</v>
      </c>
      <c r="D1702" s="134" t="s">
        <v>74</v>
      </c>
      <c r="E1702" s="134" t="s">
        <v>58</v>
      </c>
      <c r="F1702" s="134" t="s">
        <v>933</v>
      </c>
      <c r="G1702" s="134" t="s">
        <v>30</v>
      </c>
      <c r="H1702" s="136">
        <f>H1703</f>
        <v>400000</v>
      </c>
      <c r="I1702" s="105">
        <f>ROUND(K1702*1000,2)</f>
        <v>400000</v>
      </c>
      <c r="J1702" s="16">
        <f>H1702-I1702</f>
        <v>0</v>
      </c>
      <c r="K1702" s="36">
        <v>400</v>
      </c>
      <c r="O1702" s="36">
        <v>400</v>
      </c>
      <c r="P1702" s="36">
        <v>0</v>
      </c>
      <c r="Q1702" s="36">
        <v>0</v>
      </c>
      <c r="R1702" s="36">
        <f>H1702-O1702</f>
        <v>399600</v>
      </c>
      <c r="S1702" s="36" t="e">
        <f>#REF!-P1702</f>
        <v>#REF!</v>
      </c>
      <c r="T1702" s="36" t="e">
        <f>#REF!-Q1702</f>
        <v>#REF!</v>
      </c>
      <c r="U1702" s="18" t="str">
        <f t="shared" si="320"/>
        <v>05 Б 02 21190240</v>
      </c>
    </row>
    <row r="1703" spans="1:21" s="17" customFormat="1" ht="15.6">
      <c r="A1703" s="15"/>
      <c r="B1703" s="133" t="s">
        <v>31</v>
      </c>
      <c r="C1703" s="134" t="s">
        <v>412</v>
      </c>
      <c r="D1703" s="134" t="s">
        <v>74</v>
      </c>
      <c r="E1703" s="134" t="s">
        <v>58</v>
      </c>
      <c r="F1703" s="134" t="s">
        <v>933</v>
      </c>
      <c r="G1703" s="134" t="s">
        <v>32</v>
      </c>
      <c r="H1703" s="136">
        <v>400000</v>
      </c>
      <c r="I1703" s="105"/>
      <c r="J1703" s="16"/>
      <c r="K1703" s="36"/>
      <c r="O1703" s="36"/>
      <c r="P1703" s="36"/>
      <c r="Q1703" s="36"/>
      <c r="R1703" s="36"/>
      <c r="S1703" s="36"/>
      <c r="T1703" s="36"/>
      <c r="U1703" s="18"/>
    </row>
    <row r="1704" spans="1:21" s="17" customFormat="1" ht="26.4">
      <c r="A1704" s="15"/>
      <c r="B1704" s="175" t="s">
        <v>911</v>
      </c>
      <c r="C1704" s="134" t="s">
        <v>412</v>
      </c>
      <c r="D1704" s="134" t="s">
        <v>74</v>
      </c>
      <c r="E1704" s="134" t="s">
        <v>58</v>
      </c>
      <c r="F1704" s="135" t="s">
        <v>912</v>
      </c>
      <c r="G1704" s="135" t="s">
        <v>10</v>
      </c>
      <c r="H1704" s="136">
        <f t="shared" ref="H1704:H1705" si="335">H1705</f>
        <v>5000000</v>
      </c>
      <c r="I1704" s="105">
        <f>ROUND(K1704*1000,2)</f>
        <v>5000000</v>
      </c>
      <c r="J1704" s="16">
        <f>H1704-I1704</f>
        <v>0</v>
      </c>
      <c r="K1704" s="22">
        <v>5000</v>
      </c>
      <c r="O1704" s="22">
        <v>100</v>
      </c>
      <c r="P1704" s="22">
        <v>100</v>
      </c>
      <c r="Q1704" s="22">
        <v>100</v>
      </c>
      <c r="R1704" s="22">
        <f>H1704-O1704</f>
        <v>4999900</v>
      </c>
      <c r="S1704" s="22" t="e">
        <f>#REF!-P1704</f>
        <v>#REF!</v>
      </c>
      <c r="T1704" s="22" t="e">
        <f>#REF!-Q1704</f>
        <v>#REF!</v>
      </c>
      <c r="U1704" s="18" t="str">
        <f t="shared" si="320"/>
        <v>84 0 00 00000000</v>
      </c>
    </row>
    <row r="1705" spans="1:21" s="17" customFormat="1" ht="15.6">
      <c r="A1705" s="15"/>
      <c r="B1705" s="175" t="s">
        <v>53</v>
      </c>
      <c r="C1705" s="134" t="s">
        <v>412</v>
      </c>
      <c r="D1705" s="134" t="s">
        <v>74</v>
      </c>
      <c r="E1705" s="134" t="s">
        <v>58</v>
      </c>
      <c r="F1705" s="135" t="s">
        <v>917</v>
      </c>
      <c r="G1705" s="135" t="s">
        <v>10</v>
      </c>
      <c r="H1705" s="136">
        <f t="shared" si="335"/>
        <v>5000000</v>
      </c>
      <c r="I1705" s="105">
        <f>ROUND(K1705*1000,2)</f>
        <v>5000000</v>
      </c>
      <c r="J1705" s="16">
        <f>H1705-I1705</f>
        <v>0</v>
      </c>
      <c r="K1705" s="22">
        <v>5000</v>
      </c>
      <c r="O1705" s="22">
        <v>100</v>
      </c>
      <c r="P1705" s="22">
        <v>100</v>
      </c>
      <c r="Q1705" s="22">
        <v>100</v>
      </c>
      <c r="R1705" s="22">
        <f>H1705-O1705</f>
        <v>4999900</v>
      </c>
      <c r="S1705" s="22" t="e">
        <f>#REF!-P1705</f>
        <v>#REF!</v>
      </c>
      <c r="T1705" s="22" t="e">
        <f>#REF!-Q1705</f>
        <v>#REF!</v>
      </c>
      <c r="U1705" s="18" t="str">
        <f t="shared" si="320"/>
        <v>84 2 00 00000000</v>
      </c>
    </row>
    <row r="1706" spans="1:21" s="17" customFormat="1" ht="26.4">
      <c r="A1706" s="15"/>
      <c r="B1706" s="175" t="s">
        <v>934</v>
      </c>
      <c r="C1706" s="134" t="s">
        <v>412</v>
      </c>
      <c r="D1706" s="134" t="s">
        <v>74</v>
      </c>
      <c r="E1706" s="134" t="s">
        <v>58</v>
      </c>
      <c r="F1706" s="135" t="s">
        <v>935</v>
      </c>
      <c r="G1706" s="135" t="s">
        <v>10</v>
      </c>
      <c r="H1706" s="136">
        <f>H1707</f>
        <v>5000000</v>
      </c>
      <c r="I1706" s="105">
        <f>ROUND(K1706*1000,2)</f>
        <v>5000000</v>
      </c>
      <c r="J1706" s="16">
        <f>H1706-I1706</f>
        <v>0</v>
      </c>
      <c r="K1706" s="22">
        <v>5000</v>
      </c>
      <c r="O1706" s="22">
        <v>100</v>
      </c>
      <c r="P1706" s="22">
        <v>100</v>
      </c>
      <c r="Q1706" s="22">
        <v>100</v>
      </c>
      <c r="R1706" s="22">
        <f>H1706-O1706</f>
        <v>4999900</v>
      </c>
      <c r="S1706" s="22" t="e">
        <f>#REF!-P1706</f>
        <v>#REF!</v>
      </c>
      <c r="T1706" s="22" t="e">
        <f>#REF!-Q1706</f>
        <v>#REF!</v>
      </c>
      <c r="U1706" s="18" t="str">
        <f t="shared" si="320"/>
        <v>84 2 00 21210000</v>
      </c>
    </row>
    <row r="1707" spans="1:21" s="17" customFormat="1" ht="26.4">
      <c r="A1707" s="15"/>
      <c r="B1707" s="133" t="s">
        <v>29</v>
      </c>
      <c r="C1707" s="134" t="s">
        <v>412</v>
      </c>
      <c r="D1707" s="134" t="s">
        <v>74</v>
      </c>
      <c r="E1707" s="134" t="s">
        <v>58</v>
      </c>
      <c r="F1707" s="135" t="s">
        <v>935</v>
      </c>
      <c r="G1707" s="135" t="s">
        <v>30</v>
      </c>
      <c r="H1707" s="136">
        <f>H1708</f>
        <v>5000000</v>
      </c>
      <c r="I1707" s="105">
        <f>ROUND(K1707*1000,2)</f>
        <v>5000000</v>
      </c>
      <c r="J1707" s="16">
        <f>H1707-I1707</f>
        <v>0</v>
      </c>
      <c r="K1707" s="22">
        <v>5000</v>
      </c>
      <c r="O1707" s="22">
        <v>100</v>
      </c>
      <c r="P1707" s="22">
        <v>100</v>
      </c>
      <c r="Q1707" s="22">
        <v>100</v>
      </c>
      <c r="R1707" s="22">
        <f>H1707-O1707</f>
        <v>4999900</v>
      </c>
      <c r="S1707" s="22" t="e">
        <f>#REF!-P1707</f>
        <v>#REF!</v>
      </c>
      <c r="T1707" s="22" t="e">
        <f>#REF!-Q1707</f>
        <v>#REF!</v>
      </c>
      <c r="U1707" s="18" t="str">
        <f t="shared" si="320"/>
        <v>84 2 00 21210240</v>
      </c>
    </row>
    <row r="1708" spans="1:21" s="17" customFormat="1" ht="15.6">
      <c r="A1708" s="15"/>
      <c r="B1708" s="133" t="s">
        <v>31</v>
      </c>
      <c r="C1708" s="134" t="s">
        <v>412</v>
      </c>
      <c r="D1708" s="134" t="s">
        <v>74</v>
      </c>
      <c r="E1708" s="134" t="s">
        <v>58</v>
      </c>
      <c r="F1708" s="135" t="s">
        <v>935</v>
      </c>
      <c r="G1708" s="135" t="s">
        <v>32</v>
      </c>
      <c r="H1708" s="136">
        <v>5000000</v>
      </c>
      <c r="I1708" s="105"/>
      <c r="J1708" s="16"/>
      <c r="K1708" s="22"/>
      <c r="O1708" s="22"/>
      <c r="P1708" s="22"/>
      <c r="Q1708" s="22"/>
      <c r="R1708" s="22"/>
      <c r="S1708" s="22"/>
      <c r="T1708" s="22"/>
      <c r="U1708" s="18"/>
    </row>
    <row r="1709" spans="1:21" s="17" customFormat="1" ht="15.6">
      <c r="A1709" s="15"/>
      <c r="B1709" s="126" t="s">
        <v>305</v>
      </c>
      <c r="C1709" s="127" t="s">
        <v>412</v>
      </c>
      <c r="D1709" s="128" t="s">
        <v>87</v>
      </c>
      <c r="E1709" s="128" t="s">
        <v>8</v>
      </c>
      <c r="F1709" s="128" t="s">
        <v>9</v>
      </c>
      <c r="G1709" s="128" t="s">
        <v>10</v>
      </c>
      <c r="H1709" s="77">
        <f t="shared" ref="H1709:H1714" si="336">H1710</f>
        <v>50000</v>
      </c>
      <c r="I1709" s="79">
        <f t="shared" ref="I1709:I1715" si="337">ROUND(K1709*1000,2)</f>
        <v>50000</v>
      </c>
      <c r="J1709" s="16">
        <f t="shared" ref="J1709:J1715" si="338">H1709-I1709</f>
        <v>0</v>
      </c>
      <c r="K1709" s="19">
        <v>50</v>
      </c>
      <c r="O1709" s="19">
        <v>50</v>
      </c>
      <c r="P1709" s="19">
        <v>0</v>
      </c>
      <c r="Q1709" s="19">
        <v>0</v>
      </c>
      <c r="R1709" s="19">
        <f t="shared" ref="R1709:R1715" si="339">H1709-O1709</f>
        <v>49950</v>
      </c>
      <c r="S1709" s="19" t="e">
        <f>#REF!-P1709</f>
        <v>#REF!</v>
      </c>
      <c r="T1709" s="19" t="e">
        <f>#REF!-Q1709</f>
        <v>#REF!</v>
      </c>
      <c r="U1709" s="18" t="str">
        <f t="shared" si="320"/>
        <v>00 0 00 00000000</v>
      </c>
    </row>
    <row r="1710" spans="1:21" s="17" customFormat="1" ht="15.6">
      <c r="A1710" s="15"/>
      <c r="B1710" s="129" t="s">
        <v>306</v>
      </c>
      <c r="C1710" s="130" t="s">
        <v>412</v>
      </c>
      <c r="D1710" s="131" t="s">
        <v>87</v>
      </c>
      <c r="E1710" s="131" t="s">
        <v>14</v>
      </c>
      <c r="F1710" s="131" t="s">
        <v>9</v>
      </c>
      <c r="G1710" s="131" t="s">
        <v>10</v>
      </c>
      <c r="H1710" s="132">
        <f t="shared" si="336"/>
        <v>50000</v>
      </c>
      <c r="I1710" s="104">
        <f t="shared" si="337"/>
        <v>50000</v>
      </c>
      <c r="J1710" s="16">
        <f t="shared" si="338"/>
        <v>0</v>
      </c>
      <c r="K1710" s="20">
        <v>50</v>
      </c>
      <c r="O1710" s="20">
        <v>50</v>
      </c>
      <c r="P1710" s="20">
        <v>0</v>
      </c>
      <c r="Q1710" s="20">
        <v>0</v>
      </c>
      <c r="R1710" s="20">
        <f t="shared" si="339"/>
        <v>49950</v>
      </c>
      <c r="S1710" s="20" t="e">
        <f>#REF!-P1710</f>
        <v>#REF!</v>
      </c>
      <c r="T1710" s="20" t="e">
        <f>#REF!-Q1710</f>
        <v>#REF!</v>
      </c>
      <c r="U1710" s="18" t="str">
        <f t="shared" ref="U1710:U1767" si="340">CONCATENATE(F1710,G1710)</f>
        <v>00 0 00 00000000</v>
      </c>
    </row>
    <row r="1711" spans="1:21" s="17" customFormat="1" ht="39.6">
      <c r="A1711" s="15"/>
      <c r="B1711" s="137" t="s">
        <v>293</v>
      </c>
      <c r="C1711" s="135" t="s">
        <v>412</v>
      </c>
      <c r="D1711" s="135" t="s">
        <v>87</v>
      </c>
      <c r="E1711" s="135" t="s">
        <v>14</v>
      </c>
      <c r="F1711" s="135" t="s">
        <v>294</v>
      </c>
      <c r="G1711" s="135" t="s">
        <v>10</v>
      </c>
      <c r="H1711" s="152">
        <f t="shared" si="336"/>
        <v>50000</v>
      </c>
      <c r="I1711" s="109">
        <f t="shared" si="337"/>
        <v>50000</v>
      </c>
      <c r="J1711" s="16">
        <f t="shared" si="338"/>
        <v>0</v>
      </c>
      <c r="K1711" s="36">
        <v>50</v>
      </c>
      <c r="O1711" s="36">
        <v>50</v>
      </c>
      <c r="P1711" s="36">
        <v>0</v>
      </c>
      <c r="Q1711" s="36">
        <v>0</v>
      </c>
      <c r="R1711" s="36">
        <f t="shared" si="339"/>
        <v>49950</v>
      </c>
      <c r="S1711" s="36" t="e">
        <f>#REF!-P1711</f>
        <v>#REF!</v>
      </c>
      <c r="T1711" s="36" t="e">
        <f>#REF!-Q1711</f>
        <v>#REF!</v>
      </c>
      <c r="U1711" s="18" t="str">
        <f t="shared" si="340"/>
        <v>04 0 00 00000000</v>
      </c>
    </row>
    <row r="1712" spans="1:21" s="17" customFormat="1" ht="26.4">
      <c r="A1712" s="15"/>
      <c r="B1712" s="133" t="s">
        <v>307</v>
      </c>
      <c r="C1712" s="135" t="s">
        <v>412</v>
      </c>
      <c r="D1712" s="135" t="s">
        <v>87</v>
      </c>
      <c r="E1712" s="135" t="s">
        <v>14</v>
      </c>
      <c r="F1712" s="135" t="s">
        <v>308</v>
      </c>
      <c r="G1712" s="135" t="s">
        <v>10</v>
      </c>
      <c r="H1712" s="152">
        <f t="shared" si="336"/>
        <v>50000</v>
      </c>
      <c r="I1712" s="109">
        <f t="shared" si="337"/>
        <v>50000</v>
      </c>
      <c r="J1712" s="16">
        <f t="shared" si="338"/>
        <v>0</v>
      </c>
      <c r="K1712" s="36">
        <v>50</v>
      </c>
      <c r="O1712" s="36">
        <v>50</v>
      </c>
      <c r="P1712" s="36">
        <v>0</v>
      </c>
      <c r="Q1712" s="36">
        <v>0</v>
      </c>
      <c r="R1712" s="36">
        <f t="shared" si="339"/>
        <v>49950</v>
      </c>
      <c r="S1712" s="36" t="e">
        <f>#REF!-P1712</f>
        <v>#REF!</v>
      </c>
      <c r="T1712" s="36" t="e">
        <f>#REF!-Q1712</f>
        <v>#REF!</v>
      </c>
      <c r="U1712" s="18" t="str">
        <f t="shared" si="340"/>
        <v>04 3 00 00000000</v>
      </c>
    </row>
    <row r="1713" spans="1:21" s="17" customFormat="1" ht="26.4">
      <c r="A1713" s="15"/>
      <c r="B1713" s="149" t="s">
        <v>309</v>
      </c>
      <c r="C1713" s="140" t="s">
        <v>412</v>
      </c>
      <c r="D1713" s="141" t="s">
        <v>87</v>
      </c>
      <c r="E1713" s="141" t="s">
        <v>14</v>
      </c>
      <c r="F1713" s="135" t="s">
        <v>310</v>
      </c>
      <c r="G1713" s="141" t="s">
        <v>10</v>
      </c>
      <c r="H1713" s="142">
        <f t="shared" si="336"/>
        <v>50000</v>
      </c>
      <c r="I1713" s="55">
        <f t="shared" si="337"/>
        <v>50000</v>
      </c>
      <c r="J1713" s="16">
        <f t="shared" si="338"/>
        <v>0</v>
      </c>
      <c r="K1713" s="29">
        <v>50</v>
      </c>
      <c r="O1713" s="29">
        <v>50</v>
      </c>
      <c r="P1713" s="29">
        <v>0</v>
      </c>
      <c r="Q1713" s="29">
        <v>0</v>
      </c>
      <c r="R1713" s="29">
        <f t="shared" si="339"/>
        <v>49950</v>
      </c>
      <c r="S1713" s="29" t="e">
        <f>#REF!-P1713</f>
        <v>#REF!</v>
      </c>
      <c r="T1713" s="29" t="e">
        <f>#REF!-Q1713</f>
        <v>#REF!</v>
      </c>
      <c r="U1713" s="18" t="str">
        <f t="shared" si="340"/>
        <v>04 3 04 00000000</v>
      </c>
    </row>
    <row r="1714" spans="1:21" s="17" customFormat="1" ht="26.4">
      <c r="A1714" s="15"/>
      <c r="B1714" s="149" t="s">
        <v>542</v>
      </c>
      <c r="C1714" s="140" t="s">
        <v>412</v>
      </c>
      <c r="D1714" s="141" t="s">
        <v>87</v>
      </c>
      <c r="E1714" s="141" t="s">
        <v>14</v>
      </c>
      <c r="F1714" s="153" t="s">
        <v>543</v>
      </c>
      <c r="G1714" s="153" t="s">
        <v>10</v>
      </c>
      <c r="H1714" s="136">
        <f t="shared" si="336"/>
        <v>50000</v>
      </c>
      <c r="I1714" s="105">
        <f t="shared" si="337"/>
        <v>50000</v>
      </c>
      <c r="J1714" s="16">
        <f t="shared" si="338"/>
        <v>0</v>
      </c>
      <c r="K1714" s="22">
        <v>50</v>
      </c>
      <c r="O1714" s="22">
        <v>50</v>
      </c>
      <c r="P1714" s="22">
        <v>0</v>
      </c>
      <c r="Q1714" s="22">
        <v>0</v>
      </c>
      <c r="R1714" s="22">
        <f t="shared" si="339"/>
        <v>49950</v>
      </c>
      <c r="S1714" s="22" t="e">
        <f>#REF!-P1714</f>
        <v>#REF!</v>
      </c>
      <c r="T1714" s="22" t="e">
        <f>#REF!-Q1714</f>
        <v>#REF!</v>
      </c>
      <c r="U1714" s="18" t="str">
        <f t="shared" si="340"/>
        <v>04 3 04 20300000</v>
      </c>
    </row>
    <row r="1715" spans="1:21" s="17" customFormat="1" ht="26.4">
      <c r="A1715" s="15"/>
      <c r="B1715" s="149" t="s">
        <v>29</v>
      </c>
      <c r="C1715" s="140" t="s">
        <v>412</v>
      </c>
      <c r="D1715" s="141" t="s">
        <v>87</v>
      </c>
      <c r="E1715" s="141" t="s">
        <v>14</v>
      </c>
      <c r="F1715" s="153" t="s">
        <v>543</v>
      </c>
      <c r="G1715" s="153" t="s">
        <v>30</v>
      </c>
      <c r="H1715" s="136">
        <f>H1716</f>
        <v>50000</v>
      </c>
      <c r="I1715" s="105">
        <f t="shared" si="337"/>
        <v>50000</v>
      </c>
      <c r="J1715" s="16">
        <f t="shared" si="338"/>
        <v>0</v>
      </c>
      <c r="K1715" s="22">
        <v>50</v>
      </c>
      <c r="O1715" s="22">
        <v>50</v>
      </c>
      <c r="P1715" s="22">
        <v>0</v>
      </c>
      <c r="Q1715" s="22">
        <v>0</v>
      </c>
      <c r="R1715" s="22">
        <f t="shared" si="339"/>
        <v>49950</v>
      </c>
      <c r="S1715" s="22" t="e">
        <f>#REF!-P1715</f>
        <v>#REF!</v>
      </c>
      <c r="T1715" s="22" t="e">
        <f>#REF!-Q1715</f>
        <v>#REF!</v>
      </c>
      <c r="U1715" s="18" t="str">
        <f t="shared" si="340"/>
        <v>04 3 04 20300240</v>
      </c>
    </row>
    <row r="1716" spans="1:21" s="17" customFormat="1" ht="15.6">
      <c r="A1716" s="15"/>
      <c r="B1716" s="133" t="s">
        <v>31</v>
      </c>
      <c r="C1716" s="140" t="s">
        <v>412</v>
      </c>
      <c r="D1716" s="141" t="s">
        <v>87</v>
      </c>
      <c r="E1716" s="141" t="s">
        <v>14</v>
      </c>
      <c r="F1716" s="153" t="s">
        <v>543</v>
      </c>
      <c r="G1716" s="153" t="s">
        <v>32</v>
      </c>
      <c r="H1716" s="136">
        <v>50000</v>
      </c>
      <c r="I1716" s="105"/>
      <c r="J1716" s="16"/>
      <c r="K1716" s="22"/>
      <c r="O1716" s="22"/>
      <c r="P1716" s="22"/>
      <c r="Q1716" s="22"/>
      <c r="R1716" s="22"/>
      <c r="S1716" s="22"/>
      <c r="T1716" s="22"/>
      <c r="U1716" s="18"/>
    </row>
    <row r="1717" spans="1:21" s="17" customFormat="1" ht="15.6">
      <c r="A1717" s="15"/>
      <c r="B1717" s="126" t="s">
        <v>228</v>
      </c>
      <c r="C1717" s="127" t="s">
        <v>412</v>
      </c>
      <c r="D1717" s="128" t="s">
        <v>229</v>
      </c>
      <c r="E1717" s="128" t="s">
        <v>8</v>
      </c>
      <c r="F1717" s="128" t="s">
        <v>9</v>
      </c>
      <c r="G1717" s="128" t="s">
        <v>10</v>
      </c>
      <c r="H1717" s="77">
        <f>H1718</f>
        <v>5386850</v>
      </c>
      <c r="I1717" s="79">
        <f t="shared" ref="I1717" si="341">ROUND(K1717*1000,2)</f>
        <v>5386850</v>
      </c>
      <c r="J1717" s="16">
        <f t="shared" ref="J1717" si="342">H1717-I1717</f>
        <v>0</v>
      </c>
      <c r="K1717" s="19">
        <v>5386.85</v>
      </c>
      <c r="O1717" s="19">
        <v>13358.85</v>
      </c>
      <c r="P1717" s="19">
        <v>27702.6</v>
      </c>
      <c r="Q1717" s="19">
        <v>19074.82</v>
      </c>
      <c r="R1717" s="19">
        <f t="shared" ref="R1717" si="343">H1717-O1717</f>
        <v>5373491.1500000004</v>
      </c>
      <c r="S1717" s="19" t="e">
        <f>#REF!-P1717</f>
        <v>#REF!</v>
      </c>
      <c r="T1717" s="19" t="e">
        <f>#REF!-Q1717</f>
        <v>#REF!</v>
      </c>
      <c r="U1717" s="18" t="str">
        <f t="shared" si="340"/>
        <v>00 0 00 00000000</v>
      </c>
    </row>
    <row r="1718" spans="1:21" s="17" customFormat="1" ht="15.6">
      <c r="A1718" s="15"/>
      <c r="B1718" s="129" t="s">
        <v>438</v>
      </c>
      <c r="C1718" s="130" t="s">
        <v>412</v>
      </c>
      <c r="D1718" s="131" t="s">
        <v>229</v>
      </c>
      <c r="E1718" s="131" t="s">
        <v>63</v>
      </c>
      <c r="F1718" s="131" t="s">
        <v>9</v>
      </c>
      <c r="G1718" s="131" t="s">
        <v>10</v>
      </c>
      <c r="H1718" s="132">
        <f>H1719</f>
        <v>5386850</v>
      </c>
      <c r="I1718" s="104">
        <f t="shared" ref="I1718:I1723" si="344">ROUND(K1718*1000,2)</f>
        <v>5386850</v>
      </c>
      <c r="J1718" s="16">
        <f t="shared" ref="J1718:J1723" si="345">H1718-I1718</f>
        <v>0</v>
      </c>
      <c r="K1718" s="20">
        <v>5386.85</v>
      </c>
      <c r="O1718" s="20">
        <v>13358.85</v>
      </c>
      <c r="P1718" s="20">
        <v>7613.02</v>
      </c>
      <c r="Q1718" s="20">
        <v>15579.71</v>
      </c>
      <c r="R1718" s="20">
        <f t="shared" ref="R1718:R1723" si="346">H1718-O1718</f>
        <v>5373491.1500000004</v>
      </c>
      <c r="S1718" s="20" t="e">
        <f>#REF!-P1718</f>
        <v>#REF!</v>
      </c>
      <c r="T1718" s="20" t="e">
        <f>#REF!-Q1718</f>
        <v>#REF!</v>
      </c>
      <c r="U1718" s="18" t="str">
        <f t="shared" si="340"/>
        <v>00 0 00 00000000</v>
      </c>
    </row>
    <row r="1719" spans="1:21" s="17" customFormat="1" ht="26.4">
      <c r="A1719" s="15"/>
      <c r="B1719" s="143" t="s">
        <v>396</v>
      </c>
      <c r="C1719" s="134" t="s">
        <v>412</v>
      </c>
      <c r="D1719" s="135" t="s">
        <v>229</v>
      </c>
      <c r="E1719" s="135" t="s">
        <v>63</v>
      </c>
      <c r="F1719" s="135" t="s">
        <v>397</v>
      </c>
      <c r="G1719" s="135" t="s">
        <v>10</v>
      </c>
      <c r="H1719" s="136">
        <f t="shared" ref="H1719:H1720" si="347">H1720</f>
        <v>5386850</v>
      </c>
      <c r="I1719" s="105">
        <f t="shared" si="344"/>
        <v>5386850</v>
      </c>
      <c r="J1719" s="16">
        <f t="shared" si="345"/>
        <v>0</v>
      </c>
      <c r="K1719" s="22">
        <v>5386.85</v>
      </c>
      <c r="O1719" s="22">
        <v>13358.85</v>
      </c>
      <c r="P1719" s="22">
        <v>7613.02</v>
      </c>
      <c r="Q1719" s="22">
        <v>15579.71</v>
      </c>
      <c r="R1719" s="22">
        <f t="shared" si="346"/>
        <v>5373491.1500000004</v>
      </c>
      <c r="S1719" s="22" t="e">
        <f>#REF!-P1719</f>
        <v>#REF!</v>
      </c>
      <c r="T1719" s="22" t="e">
        <f>#REF!-Q1719</f>
        <v>#REF!</v>
      </c>
      <c r="U1719" s="18" t="str">
        <f t="shared" si="340"/>
        <v>01 0 00 00000000</v>
      </c>
    </row>
    <row r="1720" spans="1:21" s="17" customFormat="1" ht="39.6">
      <c r="A1720" s="15"/>
      <c r="B1720" s="133" t="s">
        <v>444</v>
      </c>
      <c r="C1720" s="134" t="s">
        <v>412</v>
      </c>
      <c r="D1720" s="135" t="s">
        <v>229</v>
      </c>
      <c r="E1720" s="135" t="s">
        <v>63</v>
      </c>
      <c r="F1720" s="135" t="s">
        <v>445</v>
      </c>
      <c r="G1720" s="135" t="s">
        <v>10</v>
      </c>
      <c r="H1720" s="136">
        <f t="shared" si="347"/>
        <v>5386850</v>
      </c>
      <c r="I1720" s="105">
        <f t="shared" si="344"/>
        <v>5386850</v>
      </c>
      <c r="J1720" s="16">
        <f t="shared" si="345"/>
        <v>0</v>
      </c>
      <c r="K1720" s="22">
        <v>5386.85</v>
      </c>
      <c r="O1720" s="22">
        <v>13358.85</v>
      </c>
      <c r="P1720" s="22">
        <v>7613.02</v>
      </c>
      <c r="Q1720" s="22">
        <v>15579.71</v>
      </c>
      <c r="R1720" s="22">
        <f t="shared" si="346"/>
        <v>5373491.1500000004</v>
      </c>
      <c r="S1720" s="22" t="e">
        <f>#REF!-P1720</f>
        <v>#REF!</v>
      </c>
      <c r="T1720" s="22" t="e">
        <f>#REF!-Q1720</f>
        <v>#REF!</v>
      </c>
      <c r="U1720" s="18" t="str">
        <f t="shared" si="340"/>
        <v>01 2 00 00000000</v>
      </c>
    </row>
    <row r="1721" spans="1:21" s="17" customFormat="1" ht="39.6">
      <c r="A1721" s="15"/>
      <c r="B1721" s="133" t="s">
        <v>936</v>
      </c>
      <c r="C1721" s="134" t="s">
        <v>412</v>
      </c>
      <c r="D1721" s="135" t="s">
        <v>229</v>
      </c>
      <c r="E1721" s="135" t="s">
        <v>63</v>
      </c>
      <c r="F1721" s="135" t="s">
        <v>447</v>
      </c>
      <c r="G1721" s="135" t="s">
        <v>10</v>
      </c>
      <c r="H1721" s="136">
        <f>H1722</f>
        <v>5386850</v>
      </c>
      <c r="I1721" s="105">
        <f t="shared" si="344"/>
        <v>5386850</v>
      </c>
      <c r="J1721" s="16">
        <f t="shared" si="345"/>
        <v>0</v>
      </c>
      <c r="K1721" s="22">
        <v>5386.85</v>
      </c>
      <c r="O1721" s="22">
        <v>13358.85</v>
      </c>
      <c r="P1721" s="22">
        <v>7613.02</v>
      </c>
      <c r="Q1721" s="22">
        <v>15579.71</v>
      </c>
      <c r="R1721" s="22">
        <f t="shared" si="346"/>
        <v>5373491.1500000004</v>
      </c>
      <c r="S1721" s="22" t="e">
        <f>#REF!-P1721</f>
        <v>#REF!</v>
      </c>
      <c r="T1721" s="22" t="e">
        <f>#REF!-Q1721</f>
        <v>#REF!</v>
      </c>
      <c r="U1721" s="18" t="str">
        <f t="shared" si="340"/>
        <v>01 2 01 00000000</v>
      </c>
    </row>
    <row r="1722" spans="1:21" s="17" customFormat="1" ht="39.6">
      <c r="A1722" s="15"/>
      <c r="B1722" s="133" t="s">
        <v>448</v>
      </c>
      <c r="C1722" s="134" t="s">
        <v>412</v>
      </c>
      <c r="D1722" s="135" t="s">
        <v>229</v>
      </c>
      <c r="E1722" s="135" t="s">
        <v>63</v>
      </c>
      <c r="F1722" s="135" t="s">
        <v>449</v>
      </c>
      <c r="G1722" s="135" t="s">
        <v>10</v>
      </c>
      <c r="H1722" s="136">
        <f>H1723</f>
        <v>5386850</v>
      </c>
      <c r="I1722" s="105">
        <f t="shared" si="344"/>
        <v>5386850</v>
      </c>
      <c r="J1722" s="16">
        <f t="shared" si="345"/>
        <v>0</v>
      </c>
      <c r="K1722" s="22">
        <v>5386.85</v>
      </c>
      <c r="O1722" s="22">
        <v>13358.85</v>
      </c>
      <c r="P1722" s="22">
        <v>7613.02</v>
      </c>
      <c r="Q1722" s="22">
        <v>15579.71</v>
      </c>
      <c r="R1722" s="22">
        <f t="shared" si="346"/>
        <v>5373491.1500000004</v>
      </c>
      <c r="S1722" s="22" t="e">
        <f>#REF!-P1722</f>
        <v>#REF!</v>
      </c>
      <c r="T1722" s="22" t="e">
        <f>#REF!-Q1722</f>
        <v>#REF!</v>
      </c>
      <c r="U1722" s="18" t="str">
        <f t="shared" si="340"/>
        <v>01 2 01 40010000</v>
      </c>
    </row>
    <row r="1723" spans="1:21" s="17" customFormat="1" ht="15.6">
      <c r="A1723" s="15"/>
      <c r="B1723" s="133" t="s">
        <v>937</v>
      </c>
      <c r="C1723" s="134" t="s">
        <v>412</v>
      </c>
      <c r="D1723" s="135" t="s">
        <v>229</v>
      </c>
      <c r="E1723" s="135" t="s">
        <v>63</v>
      </c>
      <c r="F1723" s="135" t="s">
        <v>449</v>
      </c>
      <c r="G1723" s="135" t="s">
        <v>838</v>
      </c>
      <c r="H1723" s="136">
        <f>H1724</f>
        <v>5386850</v>
      </c>
      <c r="I1723" s="105">
        <f t="shared" si="344"/>
        <v>5386850</v>
      </c>
      <c r="J1723" s="16">
        <f t="shared" si="345"/>
        <v>0</v>
      </c>
      <c r="K1723" s="22">
        <v>5386.85</v>
      </c>
      <c r="O1723" s="22">
        <v>13358.85</v>
      </c>
      <c r="P1723" s="22">
        <v>7613.02</v>
      </c>
      <c r="Q1723" s="22">
        <v>15579.71</v>
      </c>
      <c r="R1723" s="22">
        <f t="shared" si="346"/>
        <v>5373491.1500000004</v>
      </c>
      <c r="S1723" s="22" t="e">
        <f>#REF!-P1723</f>
        <v>#REF!</v>
      </c>
      <c r="T1723" s="22" t="e">
        <f>#REF!-Q1723</f>
        <v>#REF!</v>
      </c>
      <c r="U1723" s="18" t="str">
        <f t="shared" si="340"/>
        <v>01 2 01 40010410</v>
      </c>
    </row>
    <row r="1724" spans="1:21" s="17" customFormat="1" ht="26.4">
      <c r="A1724" s="15"/>
      <c r="B1724" s="133" t="s">
        <v>839</v>
      </c>
      <c r="C1724" s="134" t="s">
        <v>412</v>
      </c>
      <c r="D1724" s="135" t="s">
        <v>229</v>
      </c>
      <c r="E1724" s="135" t="s">
        <v>63</v>
      </c>
      <c r="F1724" s="135" t="s">
        <v>449</v>
      </c>
      <c r="G1724" s="135" t="s">
        <v>840</v>
      </c>
      <c r="H1724" s="136">
        <v>5386850</v>
      </c>
      <c r="I1724" s="105"/>
      <c r="J1724" s="16"/>
      <c r="K1724" s="22"/>
      <c r="O1724" s="22"/>
      <c r="P1724" s="22"/>
      <c r="Q1724" s="22"/>
      <c r="R1724" s="22"/>
      <c r="S1724" s="22"/>
      <c r="T1724" s="22"/>
      <c r="U1724" s="18" t="str">
        <f t="shared" si="340"/>
        <v>01 2 01 40010414</v>
      </c>
    </row>
    <row r="1725" spans="1:21" s="17" customFormat="1" ht="15.6">
      <c r="A1725" s="15"/>
      <c r="B1725" s="126" t="s">
        <v>569</v>
      </c>
      <c r="C1725" s="127" t="s">
        <v>412</v>
      </c>
      <c r="D1725" s="128" t="s">
        <v>238</v>
      </c>
      <c r="E1725" s="128" t="s">
        <v>8</v>
      </c>
      <c r="F1725" s="128" t="s">
        <v>9</v>
      </c>
      <c r="G1725" s="128" t="s">
        <v>10</v>
      </c>
      <c r="H1725" s="77">
        <f t="shared" ref="H1725" si="348">H1726</f>
        <v>800000</v>
      </c>
      <c r="I1725" s="79">
        <f t="shared" ref="I1725:I1731" si="349">ROUND(K1725*1000,2)</f>
        <v>800000</v>
      </c>
      <c r="J1725" s="16">
        <f t="shared" ref="J1725:J1731" si="350">H1725-I1725</f>
        <v>0</v>
      </c>
      <c r="K1725" s="19">
        <v>800</v>
      </c>
      <c r="O1725" s="19">
        <v>800</v>
      </c>
      <c r="P1725" s="19">
        <v>800</v>
      </c>
      <c r="Q1725" s="19">
        <v>800</v>
      </c>
      <c r="R1725" s="19">
        <f t="shared" ref="R1725:R1731" si="351">H1725-O1725</f>
        <v>799200</v>
      </c>
      <c r="S1725" s="19" t="e">
        <f>#REF!-P1725</f>
        <v>#REF!</v>
      </c>
      <c r="T1725" s="19" t="e">
        <f>#REF!-Q1725</f>
        <v>#REF!</v>
      </c>
      <c r="U1725" s="18" t="str">
        <f t="shared" si="340"/>
        <v>00 0 00 00000000</v>
      </c>
    </row>
    <row r="1726" spans="1:21" s="17" customFormat="1" ht="15.6">
      <c r="A1726" s="15"/>
      <c r="B1726" s="129" t="s">
        <v>239</v>
      </c>
      <c r="C1726" s="130" t="s">
        <v>412</v>
      </c>
      <c r="D1726" s="131" t="s">
        <v>238</v>
      </c>
      <c r="E1726" s="131" t="s">
        <v>12</v>
      </c>
      <c r="F1726" s="131" t="s">
        <v>9</v>
      </c>
      <c r="G1726" s="131" t="s">
        <v>10</v>
      </c>
      <c r="H1726" s="132">
        <f>H1727</f>
        <v>800000</v>
      </c>
      <c r="I1726" s="104">
        <f t="shared" si="349"/>
        <v>800000</v>
      </c>
      <c r="J1726" s="16">
        <f t="shared" si="350"/>
        <v>0</v>
      </c>
      <c r="K1726" s="20">
        <v>800</v>
      </c>
      <c r="O1726" s="20">
        <v>800</v>
      </c>
      <c r="P1726" s="20">
        <v>800</v>
      </c>
      <c r="Q1726" s="20">
        <v>800</v>
      </c>
      <c r="R1726" s="20">
        <f t="shared" si="351"/>
        <v>799200</v>
      </c>
      <c r="S1726" s="20" t="e">
        <f>#REF!-P1726</f>
        <v>#REF!</v>
      </c>
      <c r="T1726" s="20" t="e">
        <f>#REF!-Q1726</f>
        <v>#REF!</v>
      </c>
      <c r="U1726" s="18" t="str">
        <f t="shared" si="340"/>
        <v>00 0 00 00000000</v>
      </c>
    </row>
    <row r="1727" spans="1:21" s="17" customFormat="1" ht="15.6">
      <c r="A1727" s="15"/>
      <c r="B1727" s="133" t="s">
        <v>240</v>
      </c>
      <c r="C1727" s="134" t="s">
        <v>412</v>
      </c>
      <c r="D1727" s="135" t="s">
        <v>238</v>
      </c>
      <c r="E1727" s="135" t="s">
        <v>12</v>
      </c>
      <c r="F1727" s="141" t="s">
        <v>241</v>
      </c>
      <c r="G1727" s="135" t="s">
        <v>10</v>
      </c>
      <c r="H1727" s="136">
        <f>H1728</f>
        <v>800000</v>
      </c>
      <c r="I1727" s="105">
        <f t="shared" si="349"/>
        <v>800000</v>
      </c>
      <c r="J1727" s="16">
        <f t="shared" si="350"/>
        <v>0</v>
      </c>
      <c r="K1727" s="22">
        <v>800</v>
      </c>
      <c r="O1727" s="22">
        <v>800</v>
      </c>
      <c r="P1727" s="22">
        <v>800</v>
      </c>
      <c r="Q1727" s="22">
        <v>800</v>
      </c>
      <c r="R1727" s="22">
        <f t="shared" si="351"/>
        <v>799200</v>
      </c>
      <c r="S1727" s="22" t="e">
        <f>#REF!-P1727</f>
        <v>#REF!</v>
      </c>
      <c r="T1727" s="22" t="e">
        <f>#REF!-Q1727</f>
        <v>#REF!</v>
      </c>
      <c r="U1727" s="18" t="str">
        <f t="shared" si="340"/>
        <v>07 0 00 00000000</v>
      </c>
    </row>
    <row r="1728" spans="1:21" s="17" customFormat="1" ht="52.8">
      <c r="A1728" s="15"/>
      <c r="B1728" s="133" t="s">
        <v>384</v>
      </c>
      <c r="C1728" s="134" t="s">
        <v>412</v>
      </c>
      <c r="D1728" s="135" t="s">
        <v>238</v>
      </c>
      <c r="E1728" s="135" t="s">
        <v>12</v>
      </c>
      <c r="F1728" s="141" t="s">
        <v>243</v>
      </c>
      <c r="G1728" s="135" t="s">
        <v>10</v>
      </c>
      <c r="H1728" s="136">
        <f t="shared" ref="H1728:H1730" si="352">H1729</f>
        <v>800000</v>
      </c>
      <c r="I1728" s="105">
        <f t="shared" si="349"/>
        <v>800000</v>
      </c>
      <c r="J1728" s="16">
        <f t="shared" si="350"/>
        <v>0</v>
      </c>
      <c r="K1728" s="22">
        <v>800</v>
      </c>
      <c r="O1728" s="22">
        <v>800</v>
      </c>
      <c r="P1728" s="22">
        <v>800</v>
      </c>
      <c r="Q1728" s="22">
        <v>800</v>
      </c>
      <c r="R1728" s="22">
        <f t="shared" si="351"/>
        <v>799200</v>
      </c>
      <c r="S1728" s="22" t="e">
        <f>#REF!-P1728</f>
        <v>#REF!</v>
      </c>
      <c r="T1728" s="22" t="e">
        <f>#REF!-Q1728</f>
        <v>#REF!</v>
      </c>
      <c r="U1728" s="18" t="str">
        <f t="shared" si="340"/>
        <v>07 1 00 00000000</v>
      </c>
    </row>
    <row r="1729" spans="1:21" s="17" customFormat="1" ht="79.2">
      <c r="A1729" s="15"/>
      <c r="B1729" s="133" t="s">
        <v>244</v>
      </c>
      <c r="C1729" s="134" t="s">
        <v>412</v>
      </c>
      <c r="D1729" s="135" t="s">
        <v>238</v>
      </c>
      <c r="E1729" s="135" t="s">
        <v>12</v>
      </c>
      <c r="F1729" s="141" t="s">
        <v>245</v>
      </c>
      <c r="G1729" s="135" t="s">
        <v>10</v>
      </c>
      <c r="H1729" s="136">
        <f t="shared" si="352"/>
        <v>800000</v>
      </c>
      <c r="I1729" s="105">
        <f t="shared" si="349"/>
        <v>800000</v>
      </c>
      <c r="J1729" s="16">
        <f t="shared" si="350"/>
        <v>0</v>
      </c>
      <c r="K1729" s="22">
        <v>800</v>
      </c>
      <c r="O1729" s="22">
        <v>800</v>
      </c>
      <c r="P1729" s="22">
        <v>800</v>
      </c>
      <c r="Q1729" s="22">
        <v>800</v>
      </c>
      <c r="R1729" s="22">
        <f t="shared" si="351"/>
        <v>799200</v>
      </c>
      <c r="S1729" s="22" t="e">
        <f>#REF!-P1729</f>
        <v>#REF!</v>
      </c>
      <c r="T1729" s="22" t="e">
        <f>#REF!-Q1729</f>
        <v>#REF!</v>
      </c>
      <c r="U1729" s="18" t="str">
        <f t="shared" si="340"/>
        <v>07 1 01 00000000</v>
      </c>
    </row>
    <row r="1730" spans="1:21" s="17" customFormat="1" ht="26.4">
      <c r="A1730" s="15"/>
      <c r="B1730" s="133" t="s">
        <v>246</v>
      </c>
      <c r="C1730" s="134" t="s">
        <v>412</v>
      </c>
      <c r="D1730" s="135" t="s">
        <v>238</v>
      </c>
      <c r="E1730" s="135" t="s">
        <v>12</v>
      </c>
      <c r="F1730" s="141" t="s">
        <v>247</v>
      </c>
      <c r="G1730" s="135" t="s">
        <v>10</v>
      </c>
      <c r="H1730" s="136">
        <f t="shared" si="352"/>
        <v>800000</v>
      </c>
      <c r="I1730" s="105">
        <f t="shared" si="349"/>
        <v>800000</v>
      </c>
      <c r="J1730" s="16">
        <f t="shared" si="350"/>
        <v>0</v>
      </c>
      <c r="K1730" s="22">
        <v>800</v>
      </c>
      <c r="O1730" s="22">
        <v>800</v>
      </c>
      <c r="P1730" s="22">
        <v>800</v>
      </c>
      <c r="Q1730" s="22">
        <v>800</v>
      </c>
      <c r="R1730" s="22">
        <f t="shared" si="351"/>
        <v>799200</v>
      </c>
      <c r="S1730" s="22" t="e">
        <f>#REF!-P1730</f>
        <v>#REF!</v>
      </c>
      <c r="T1730" s="22" t="e">
        <f>#REF!-Q1730</f>
        <v>#REF!</v>
      </c>
      <c r="U1730" s="18" t="str">
        <f t="shared" si="340"/>
        <v>07 1 01 20060000</v>
      </c>
    </row>
    <row r="1731" spans="1:21" s="17" customFormat="1" ht="26.4">
      <c r="A1731" s="15"/>
      <c r="B1731" s="137" t="s">
        <v>29</v>
      </c>
      <c r="C1731" s="134" t="s">
        <v>412</v>
      </c>
      <c r="D1731" s="135" t="s">
        <v>238</v>
      </c>
      <c r="E1731" s="135" t="s">
        <v>12</v>
      </c>
      <c r="F1731" s="141" t="s">
        <v>247</v>
      </c>
      <c r="G1731" s="135" t="s">
        <v>30</v>
      </c>
      <c r="H1731" s="136">
        <f>H1732</f>
        <v>800000</v>
      </c>
      <c r="I1731" s="105">
        <f t="shared" si="349"/>
        <v>800000</v>
      </c>
      <c r="J1731" s="16">
        <f t="shared" si="350"/>
        <v>0</v>
      </c>
      <c r="K1731" s="22">
        <v>800</v>
      </c>
      <c r="O1731" s="22">
        <v>800</v>
      </c>
      <c r="P1731" s="22">
        <v>800</v>
      </c>
      <c r="Q1731" s="22">
        <v>800</v>
      </c>
      <c r="R1731" s="22">
        <f t="shared" si="351"/>
        <v>799200</v>
      </c>
      <c r="S1731" s="22" t="e">
        <f>#REF!-P1731</f>
        <v>#REF!</v>
      </c>
      <c r="T1731" s="22" t="e">
        <f>#REF!-Q1731</f>
        <v>#REF!</v>
      </c>
      <c r="U1731" s="18" t="str">
        <f t="shared" si="340"/>
        <v>07 1 01 20060240</v>
      </c>
    </row>
    <row r="1732" spans="1:21" s="17" customFormat="1" ht="15.6">
      <c r="A1732" s="15"/>
      <c r="B1732" s="133" t="s">
        <v>31</v>
      </c>
      <c r="C1732" s="134" t="s">
        <v>412</v>
      </c>
      <c r="D1732" s="135" t="s">
        <v>238</v>
      </c>
      <c r="E1732" s="135" t="s">
        <v>12</v>
      </c>
      <c r="F1732" s="141" t="s">
        <v>247</v>
      </c>
      <c r="G1732" s="135" t="s">
        <v>32</v>
      </c>
      <c r="H1732" s="136">
        <v>800000</v>
      </c>
      <c r="I1732" s="105"/>
      <c r="J1732" s="16"/>
      <c r="K1732" s="22"/>
      <c r="O1732" s="22"/>
      <c r="P1732" s="22"/>
      <c r="Q1732" s="22"/>
      <c r="R1732" s="22"/>
      <c r="S1732" s="22"/>
      <c r="T1732" s="22"/>
      <c r="U1732" s="18"/>
    </row>
    <row r="1733" spans="1:21" s="17" customFormat="1" ht="15.6">
      <c r="A1733" s="15"/>
      <c r="B1733" s="133"/>
      <c r="C1733" s="134"/>
      <c r="D1733" s="135"/>
      <c r="E1733" s="135"/>
      <c r="F1733" s="135"/>
      <c r="G1733" s="135"/>
      <c r="H1733" s="136"/>
      <c r="I1733" s="105">
        <f t="shared" ref="I1733:I1741" si="353">ROUND(K1733*1000,2)</f>
        <v>0</v>
      </c>
      <c r="J1733" s="16">
        <f t="shared" ref="J1733:J1741" si="354">H1733-I1733</f>
        <v>0</v>
      </c>
      <c r="K1733" s="22"/>
      <c r="O1733" s="22"/>
      <c r="P1733" s="22"/>
      <c r="Q1733" s="22"/>
      <c r="R1733" s="22">
        <f t="shared" ref="R1733:R1741" si="355">H1733-O1733</f>
        <v>0</v>
      </c>
      <c r="S1733" s="22" t="e">
        <f>#REF!-P1733</f>
        <v>#REF!</v>
      </c>
      <c r="T1733" s="22" t="e">
        <f>#REF!-Q1733</f>
        <v>#REF!</v>
      </c>
      <c r="U1733" s="18" t="str">
        <f t="shared" si="340"/>
        <v/>
      </c>
    </row>
    <row r="1734" spans="1:21" s="17" customFormat="1" ht="39.6">
      <c r="A1734" s="15"/>
      <c r="B1734" s="123" t="s">
        <v>938</v>
      </c>
      <c r="C1734" s="124" t="s">
        <v>939</v>
      </c>
      <c r="D1734" s="125" t="s">
        <v>8</v>
      </c>
      <c r="E1734" s="125" t="s">
        <v>8</v>
      </c>
      <c r="F1734" s="125" t="s">
        <v>9</v>
      </c>
      <c r="G1734" s="125" t="s">
        <v>10</v>
      </c>
      <c r="H1734" s="78">
        <f>H1735</f>
        <v>71663040</v>
      </c>
      <c r="I1734" s="107">
        <f t="shared" si="353"/>
        <v>71663040</v>
      </c>
      <c r="J1734" s="16">
        <f t="shared" si="354"/>
        <v>0</v>
      </c>
      <c r="K1734" s="28">
        <v>71663.040000000008</v>
      </c>
      <c r="O1734" s="28">
        <v>71663.040000000008</v>
      </c>
      <c r="P1734" s="28">
        <v>71312.98000000001</v>
      </c>
      <c r="Q1734" s="28">
        <v>71312.98000000001</v>
      </c>
      <c r="R1734" s="28">
        <f t="shared" si="355"/>
        <v>71591376.959999993</v>
      </c>
      <c r="S1734" s="28" t="e">
        <f>#REF!-P1734</f>
        <v>#REF!</v>
      </c>
      <c r="T1734" s="28" t="e">
        <f>#REF!-Q1734</f>
        <v>#REF!</v>
      </c>
      <c r="U1734" s="18" t="str">
        <f t="shared" si="340"/>
        <v>00 0 00 00000000</v>
      </c>
    </row>
    <row r="1735" spans="1:21" s="17" customFormat="1" ht="26.4">
      <c r="A1735" s="15"/>
      <c r="B1735" s="126" t="s">
        <v>940</v>
      </c>
      <c r="C1735" s="127" t="s">
        <v>939</v>
      </c>
      <c r="D1735" s="128" t="s">
        <v>14</v>
      </c>
      <c r="E1735" s="128" t="s">
        <v>8</v>
      </c>
      <c r="F1735" s="128" t="s">
        <v>9</v>
      </c>
      <c r="G1735" s="128" t="s">
        <v>10</v>
      </c>
      <c r="H1735" s="77">
        <f t="shared" ref="H1735" si="356">H1736</f>
        <v>71663040</v>
      </c>
      <c r="I1735" s="79">
        <f t="shared" si="353"/>
        <v>71663040</v>
      </c>
      <c r="J1735" s="16">
        <f t="shared" si="354"/>
        <v>0</v>
      </c>
      <c r="K1735" s="19">
        <v>71663.040000000008</v>
      </c>
      <c r="O1735" s="19">
        <v>71663.040000000008</v>
      </c>
      <c r="P1735" s="19">
        <v>71312.98000000001</v>
      </c>
      <c r="Q1735" s="19">
        <v>71312.98000000001</v>
      </c>
      <c r="R1735" s="19">
        <f t="shared" si="355"/>
        <v>71591376.959999993</v>
      </c>
      <c r="S1735" s="19" t="e">
        <f>#REF!-P1735</f>
        <v>#REF!</v>
      </c>
      <c r="T1735" s="19" t="e">
        <f>#REF!-Q1735</f>
        <v>#REF!</v>
      </c>
      <c r="U1735" s="18" t="str">
        <f t="shared" si="340"/>
        <v>00 0 00 00000000</v>
      </c>
    </row>
    <row r="1736" spans="1:21" s="17" customFormat="1" ht="39.6">
      <c r="A1736" s="15"/>
      <c r="B1736" s="129" t="s">
        <v>941</v>
      </c>
      <c r="C1736" s="130" t="s">
        <v>939</v>
      </c>
      <c r="D1736" s="131" t="s">
        <v>14</v>
      </c>
      <c r="E1736" s="131" t="s">
        <v>471</v>
      </c>
      <c r="F1736" s="131" t="s">
        <v>9</v>
      </c>
      <c r="G1736" s="131" t="s">
        <v>10</v>
      </c>
      <c r="H1736" s="132">
        <f>H1737+H1743+H1795</f>
        <v>71663040</v>
      </c>
      <c r="I1736" s="104">
        <f t="shared" si="353"/>
        <v>71663040</v>
      </c>
      <c r="J1736" s="16">
        <f t="shared" si="354"/>
        <v>0</v>
      </c>
      <c r="K1736" s="20">
        <v>71663.040000000008</v>
      </c>
      <c r="O1736" s="20">
        <v>71663.040000000008</v>
      </c>
      <c r="P1736" s="20">
        <v>71312.98000000001</v>
      </c>
      <c r="Q1736" s="20">
        <v>71312.98000000001</v>
      </c>
      <c r="R1736" s="20">
        <f t="shared" si="355"/>
        <v>71591376.959999993</v>
      </c>
      <c r="S1736" s="20" t="e">
        <f>#REF!-P1736</f>
        <v>#REF!</v>
      </c>
      <c r="T1736" s="20" t="e">
        <f>#REF!-Q1736</f>
        <v>#REF!</v>
      </c>
      <c r="U1736" s="18" t="str">
        <f t="shared" si="340"/>
        <v>00 0 00 00000000</v>
      </c>
    </row>
    <row r="1737" spans="1:21" s="17" customFormat="1" ht="39.6">
      <c r="A1737" s="15"/>
      <c r="B1737" s="159" t="s">
        <v>147</v>
      </c>
      <c r="C1737" s="134" t="s">
        <v>939</v>
      </c>
      <c r="D1737" s="135" t="s">
        <v>14</v>
      </c>
      <c r="E1737" s="135" t="s">
        <v>471</v>
      </c>
      <c r="F1737" s="135" t="s">
        <v>148</v>
      </c>
      <c r="G1737" s="135" t="s">
        <v>10</v>
      </c>
      <c r="H1737" s="136">
        <f>H1738</f>
        <v>22950</v>
      </c>
      <c r="I1737" s="105">
        <f t="shared" si="353"/>
        <v>22950</v>
      </c>
      <c r="J1737" s="16">
        <f t="shared" si="354"/>
        <v>0</v>
      </c>
      <c r="K1737" s="22">
        <v>22.95</v>
      </c>
      <c r="O1737" s="22">
        <v>22.95</v>
      </c>
      <c r="P1737" s="22">
        <v>22.95</v>
      </c>
      <c r="Q1737" s="22">
        <v>22.95</v>
      </c>
      <c r="R1737" s="22">
        <f t="shared" si="355"/>
        <v>22927.05</v>
      </c>
      <c r="S1737" s="22" t="e">
        <f>#REF!-P1737</f>
        <v>#REF!</v>
      </c>
      <c r="T1737" s="22" t="e">
        <f>#REF!-Q1737</f>
        <v>#REF!</v>
      </c>
      <c r="U1737" s="18" t="str">
        <f t="shared" si="340"/>
        <v>15 0 00 00000000</v>
      </c>
    </row>
    <row r="1738" spans="1:21" s="70" customFormat="1" ht="26.4">
      <c r="A1738" s="69"/>
      <c r="B1738" s="133" t="s">
        <v>169</v>
      </c>
      <c r="C1738" s="134" t="s">
        <v>939</v>
      </c>
      <c r="D1738" s="135" t="s">
        <v>14</v>
      </c>
      <c r="E1738" s="135" t="s">
        <v>471</v>
      </c>
      <c r="F1738" s="135" t="s">
        <v>170</v>
      </c>
      <c r="G1738" s="135" t="s">
        <v>10</v>
      </c>
      <c r="H1738" s="136">
        <f t="shared" ref="H1738:H1740" si="357">H1739</f>
        <v>22950</v>
      </c>
      <c r="I1738" s="105">
        <f t="shared" si="353"/>
        <v>22950</v>
      </c>
      <c r="J1738" s="16">
        <f t="shared" si="354"/>
        <v>0</v>
      </c>
      <c r="K1738" s="22">
        <v>22.95</v>
      </c>
      <c r="O1738" s="22">
        <v>22.95</v>
      </c>
      <c r="P1738" s="22">
        <v>22.95</v>
      </c>
      <c r="Q1738" s="22">
        <v>22.95</v>
      </c>
      <c r="R1738" s="22">
        <f t="shared" si="355"/>
        <v>22927.05</v>
      </c>
      <c r="S1738" s="22" t="e">
        <f>#REF!-P1738</f>
        <v>#REF!</v>
      </c>
      <c r="T1738" s="22" t="e">
        <f>#REF!-Q1738</f>
        <v>#REF!</v>
      </c>
      <c r="U1738" s="18" t="str">
        <f t="shared" si="340"/>
        <v>15 3 00 00000000</v>
      </c>
    </row>
    <row r="1739" spans="1:21" s="17" customFormat="1" ht="26.4">
      <c r="A1739" s="15"/>
      <c r="B1739" s="159" t="s">
        <v>942</v>
      </c>
      <c r="C1739" s="134" t="s">
        <v>939</v>
      </c>
      <c r="D1739" s="135" t="s">
        <v>14</v>
      </c>
      <c r="E1739" s="135" t="s">
        <v>471</v>
      </c>
      <c r="F1739" s="135" t="s">
        <v>943</v>
      </c>
      <c r="G1739" s="135" t="s">
        <v>10</v>
      </c>
      <c r="H1739" s="136">
        <f t="shared" si="357"/>
        <v>22950</v>
      </c>
      <c r="I1739" s="105">
        <f t="shared" si="353"/>
        <v>22950</v>
      </c>
      <c r="J1739" s="16">
        <f t="shared" si="354"/>
        <v>0</v>
      </c>
      <c r="K1739" s="22">
        <v>22.95</v>
      </c>
      <c r="O1739" s="22">
        <v>22.95</v>
      </c>
      <c r="P1739" s="22">
        <v>22.95</v>
      </c>
      <c r="Q1739" s="22">
        <v>22.95</v>
      </c>
      <c r="R1739" s="22">
        <f t="shared" si="355"/>
        <v>22927.05</v>
      </c>
      <c r="S1739" s="22" t="e">
        <f>#REF!-P1739</f>
        <v>#REF!</v>
      </c>
      <c r="T1739" s="22" t="e">
        <f>#REF!-Q1739</f>
        <v>#REF!</v>
      </c>
      <c r="U1739" s="18" t="str">
        <f t="shared" si="340"/>
        <v>15 3 02 00000000</v>
      </c>
    </row>
    <row r="1740" spans="1:21" s="17" customFormat="1" ht="39.6">
      <c r="A1740" s="15"/>
      <c r="B1740" s="159" t="s">
        <v>944</v>
      </c>
      <c r="C1740" s="134" t="s">
        <v>939</v>
      </c>
      <c r="D1740" s="135" t="s">
        <v>14</v>
      </c>
      <c r="E1740" s="135" t="s">
        <v>471</v>
      </c>
      <c r="F1740" s="135" t="s">
        <v>945</v>
      </c>
      <c r="G1740" s="135" t="s">
        <v>10</v>
      </c>
      <c r="H1740" s="136">
        <f t="shared" si="357"/>
        <v>22950</v>
      </c>
      <c r="I1740" s="105">
        <f t="shared" si="353"/>
        <v>22950</v>
      </c>
      <c r="J1740" s="16">
        <f t="shared" si="354"/>
        <v>0</v>
      </c>
      <c r="K1740" s="22">
        <v>22.95</v>
      </c>
      <c r="O1740" s="22">
        <v>22.95</v>
      </c>
      <c r="P1740" s="22">
        <v>22.95</v>
      </c>
      <c r="Q1740" s="22">
        <v>22.95</v>
      </c>
      <c r="R1740" s="22">
        <f t="shared" si="355"/>
        <v>22927.05</v>
      </c>
      <c r="S1740" s="22" t="e">
        <f>#REF!-P1740</f>
        <v>#REF!</v>
      </c>
      <c r="T1740" s="22" t="e">
        <f>#REF!-Q1740</f>
        <v>#REF!</v>
      </c>
      <c r="U1740" s="18" t="str">
        <f t="shared" si="340"/>
        <v>15 3 02 21290000</v>
      </c>
    </row>
    <row r="1741" spans="1:21" s="17" customFormat="1" ht="26.4">
      <c r="A1741" s="15"/>
      <c r="B1741" s="159" t="s">
        <v>29</v>
      </c>
      <c r="C1741" s="134" t="s">
        <v>939</v>
      </c>
      <c r="D1741" s="135" t="s">
        <v>14</v>
      </c>
      <c r="E1741" s="135" t="s">
        <v>471</v>
      </c>
      <c r="F1741" s="135" t="s">
        <v>945</v>
      </c>
      <c r="G1741" s="135" t="s">
        <v>30</v>
      </c>
      <c r="H1741" s="136">
        <f>H1742</f>
        <v>22950</v>
      </c>
      <c r="I1741" s="105">
        <f t="shared" si="353"/>
        <v>22950</v>
      </c>
      <c r="J1741" s="16">
        <f t="shared" si="354"/>
        <v>0</v>
      </c>
      <c r="K1741" s="22">
        <v>22.95</v>
      </c>
      <c r="O1741" s="22">
        <v>22.95</v>
      </c>
      <c r="P1741" s="22">
        <v>22.95</v>
      </c>
      <c r="Q1741" s="22">
        <v>22.95</v>
      </c>
      <c r="R1741" s="22">
        <f t="shared" si="355"/>
        <v>22927.05</v>
      </c>
      <c r="S1741" s="22" t="e">
        <f>#REF!-P1741</f>
        <v>#REF!</v>
      </c>
      <c r="T1741" s="22" t="e">
        <f>#REF!-Q1741</f>
        <v>#REF!</v>
      </c>
      <c r="U1741" s="18" t="str">
        <f t="shared" si="340"/>
        <v>15 3 02 21290240</v>
      </c>
    </row>
    <row r="1742" spans="1:21" s="17" customFormat="1" ht="15.6">
      <c r="A1742" s="15"/>
      <c r="B1742" s="133" t="s">
        <v>31</v>
      </c>
      <c r="C1742" s="134" t="s">
        <v>939</v>
      </c>
      <c r="D1742" s="135" t="s">
        <v>14</v>
      </c>
      <c r="E1742" s="135" t="s">
        <v>471</v>
      </c>
      <c r="F1742" s="135" t="s">
        <v>945</v>
      </c>
      <c r="G1742" s="135" t="s">
        <v>32</v>
      </c>
      <c r="H1742" s="136">
        <v>22950</v>
      </c>
      <c r="I1742" s="105"/>
      <c r="J1742" s="16"/>
      <c r="K1742" s="22"/>
      <c r="O1742" s="22"/>
      <c r="P1742" s="22"/>
      <c r="Q1742" s="22"/>
      <c r="R1742" s="22"/>
      <c r="S1742" s="22"/>
      <c r="T1742" s="22"/>
      <c r="U1742" s="18"/>
    </row>
    <row r="1743" spans="1:21" s="17" customFormat="1" ht="66">
      <c r="A1743" s="15"/>
      <c r="B1743" s="133" t="s">
        <v>420</v>
      </c>
      <c r="C1743" s="134" t="s">
        <v>939</v>
      </c>
      <c r="D1743" s="135" t="s">
        <v>14</v>
      </c>
      <c r="E1743" s="135" t="s">
        <v>471</v>
      </c>
      <c r="F1743" s="135" t="s">
        <v>421</v>
      </c>
      <c r="G1743" s="135" t="s">
        <v>10</v>
      </c>
      <c r="H1743" s="136">
        <f>H1744+H1764+H1771</f>
        <v>56290600</v>
      </c>
      <c r="I1743" s="105">
        <f>ROUND(K1743*1000,2)</f>
        <v>56290600</v>
      </c>
      <c r="J1743" s="16">
        <f>H1743-I1743</f>
        <v>0</v>
      </c>
      <c r="K1743" s="22">
        <v>56290.600000000006</v>
      </c>
      <c r="O1743" s="22">
        <v>56290.600000000006</v>
      </c>
      <c r="P1743" s="22">
        <v>55940.540000000008</v>
      </c>
      <c r="Q1743" s="22">
        <v>55940.540000000008</v>
      </c>
      <c r="R1743" s="22">
        <f>H1743-O1743</f>
        <v>56234309.399999999</v>
      </c>
      <c r="S1743" s="22" t="e">
        <f>#REF!-P1743</f>
        <v>#REF!</v>
      </c>
      <c r="T1743" s="22" t="e">
        <f>#REF!-Q1743</f>
        <v>#REF!</v>
      </c>
      <c r="U1743" s="18" t="str">
        <f t="shared" si="340"/>
        <v>16 0 00 00000000</v>
      </c>
    </row>
    <row r="1744" spans="1:21" s="70" customFormat="1" ht="39.6">
      <c r="A1744" s="69"/>
      <c r="B1744" s="133" t="s">
        <v>946</v>
      </c>
      <c r="C1744" s="134" t="s">
        <v>939</v>
      </c>
      <c r="D1744" s="135" t="s">
        <v>14</v>
      </c>
      <c r="E1744" s="135" t="s">
        <v>471</v>
      </c>
      <c r="F1744" s="135" t="s">
        <v>947</v>
      </c>
      <c r="G1744" s="135" t="s">
        <v>10</v>
      </c>
      <c r="H1744" s="136">
        <f>H1745+H1749+H1760</f>
        <v>31046150</v>
      </c>
      <c r="I1744" s="105">
        <f>ROUND(K1744*1000,2)</f>
        <v>31046150</v>
      </c>
      <c r="J1744" s="16">
        <f>H1744-I1744</f>
        <v>0</v>
      </c>
      <c r="K1744" s="22">
        <v>31046.15</v>
      </c>
      <c r="O1744" s="22">
        <v>31046.15</v>
      </c>
      <c r="P1744" s="22">
        <v>31046.15</v>
      </c>
      <c r="Q1744" s="22">
        <v>31046.15</v>
      </c>
      <c r="R1744" s="22">
        <f>H1744-O1744</f>
        <v>31015103.850000001</v>
      </c>
      <c r="S1744" s="22" t="e">
        <f>#REF!-P1744</f>
        <v>#REF!</v>
      </c>
      <c r="T1744" s="22" t="e">
        <f>#REF!-Q1744</f>
        <v>#REF!</v>
      </c>
      <c r="U1744" s="18" t="str">
        <f t="shared" si="340"/>
        <v>16 1 00 00000000</v>
      </c>
    </row>
    <row r="1745" spans="1:21" s="17" customFormat="1" ht="39.6">
      <c r="A1745" s="15"/>
      <c r="B1745" s="133" t="s">
        <v>948</v>
      </c>
      <c r="C1745" s="134" t="s">
        <v>939</v>
      </c>
      <c r="D1745" s="135" t="s">
        <v>14</v>
      </c>
      <c r="E1745" s="135" t="s">
        <v>471</v>
      </c>
      <c r="F1745" s="135" t="s">
        <v>949</v>
      </c>
      <c r="G1745" s="135" t="s">
        <v>10</v>
      </c>
      <c r="H1745" s="136">
        <f t="shared" ref="H1745:H1746" si="358">H1746</f>
        <v>100000</v>
      </c>
      <c r="I1745" s="105">
        <f>ROUND(K1745*1000,2)</f>
        <v>100000</v>
      </c>
      <c r="J1745" s="16">
        <f>H1745-I1745</f>
        <v>0</v>
      </c>
      <c r="K1745" s="22">
        <v>100</v>
      </c>
      <c r="O1745" s="22">
        <v>100</v>
      </c>
      <c r="P1745" s="22">
        <v>100</v>
      </c>
      <c r="Q1745" s="22">
        <v>100</v>
      </c>
      <c r="R1745" s="22">
        <f>H1745-O1745</f>
        <v>99900</v>
      </c>
      <c r="S1745" s="22" t="e">
        <f>#REF!-P1745</f>
        <v>#REF!</v>
      </c>
      <c r="T1745" s="22" t="e">
        <f>#REF!-Q1745</f>
        <v>#REF!</v>
      </c>
      <c r="U1745" s="18" t="str">
        <f t="shared" si="340"/>
        <v>16 1 01 00000000</v>
      </c>
    </row>
    <row r="1746" spans="1:21" s="17" customFormat="1" ht="66">
      <c r="A1746" s="15"/>
      <c r="B1746" s="159" t="s">
        <v>950</v>
      </c>
      <c r="C1746" s="134" t="s">
        <v>939</v>
      </c>
      <c r="D1746" s="135" t="s">
        <v>14</v>
      </c>
      <c r="E1746" s="135" t="s">
        <v>471</v>
      </c>
      <c r="F1746" s="135" t="s">
        <v>951</v>
      </c>
      <c r="G1746" s="135" t="s">
        <v>10</v>
      </c>
      <c r="H1746" s="136">
        <f t="shared" si="358"/>
        <v>100000</v>
      </c>
      <c r="I1746" s="105">
        <f>ROUND(K1746*1000,2)</f>
        <v>100000</v>
      </c>
      <c r="J1746" s="16">
        <f>H1746-I1746</f>
        <v>0</v>
      </c>
      <c r="K1746" s="22">
        <v>100</v>
      </c>
      <c r="O1746" s="22">
        <v>100</v>
      </c>
      <c r="P1746" s="22">
        <v>100</v>
      </c>
      <c r="Q1746" s="22">
        <v>100</v>
      </c>
      <c r="R1746" s="22">
        <f>H1746-O1746</f>
        <v>99900</v>
      </c>
      <c r="S1746" s="22" t="e">
        <f>#REF!-P1746</f>
        <v>#REF!</v>
      </c>
      <c r="T1746" s="22" t="e">
        <f>#REF!-Q1746</f>
        <v>#REF!</v>
      </c>
      <c r="U1746" s="18" t="str">
        <f t="shared" si="340"/>
        <v>16 1 01 20120000</v>
      </c>
    </row>
    <row r="1747" spans="1:21" s="17" customFormat="1" ht="26.4">
      <c r="A1747" s="15"/>
      <c r="B1747" s="133" t="s">
        <v>29</v>
      </c>
      <c r="C1747" s="134" t="s">
        <v>939</v>
      </c>
      <c r="D1747" s="135" t="s">
        <v>14</v>
      </c>
      <c r="E1747" s="135" t="s">
        <v>471</v>
      </c>
      <c r="F1747" s="135" t="s">
        <v>951</v>
      </c>
      <c r="G1747" s="135" t="s">
        <v>30</v>
      </c>
      <c r="H1747" s="136">
        <f>H1748</f>
        <v>100000</v>
      </c>
      <c r="I1747" s="105">
        <f>ROUND(K1747*1000,2)</f>
        <v>100000</v>
      </c>
      <c r="J1747" s="16">
        <f>H1747-I1747</f>
        <v>0</v>
      </c>
      <c r="K1747" s="22">
        <v>100</v>
      </c>
      <c r="O1747" s="22">
        <v>100</v>
      </c>
      <c r="P1747" s="22">
        <v>100</v>
      </c>
      <c r="Q1747" s="22">
        <v>100</v>
      </c>
      <c r="R1747" s="22">
        <f>H1747-O1747</f>
        <v>99900</v>
      </c>
      <c r="S1747" s="22" t="e">
        <f>#REF!-P1747</f>
        <v>#REF!</v>
      </c>
      <c r="T1747" s="22" t="e">
        <f>#REF!-Q1747</f>
        <v>#REF!</v>
      </c>
      <c r="U1747" s="18" t="str">
        <f t="shared" si="340"/>
        <v>16 1 01 20120240</v>
      </c>
    </row>
    <row r="1748" spans="1:21" s="17" customFormat="1" ht="15.6">
      <c r="A1748" s="15"/>
      <c r="B1748" s="133" t="s">
        <v>31</v>
      </c>
      <c r="C1748" s="134" t="s">
        <v>939</v>
      </c>
      <c r="D1748" s="135" t="s">
        <v>14</v>
      </c>
      <c r="E1748" s="135" t="s">
        <v>471</v>
      </c>
      <c r="F1748" s="135" t="s">
        <v>951</v>
      </c>
      <c r="G1748" s="135" t="s">
        <v>32</v>
      </c>
      <c r="H1748" s="136">
        <v>100000</v>
      </c>
      <c r="I1748" s="105"/>
      <c r="J1748" s="16"/>
      <c r="K1748" s="22"/>
      <c r="O1748" s="22"/>
      <c r="P1748" s="22"/>
      <c r="Q1748" s="22"/>
      <c r="R1748" s="22"/>
      <c r="S1748" s="22"/>
      <c r="T1748" s="22"/>
      <c r="U1748" s="18"/>
    </row>
    <row r="1749" spans="1:21" s="17" customFormat="1" ht="26.4">
      <c r="A1749" s="15"/>
      <c r="B1749" s="159" t="s">
        <v>952</v>
      </c>
      <c r="C1749" s="134" t="s">
        <v>939</v>
      </c>
      <c r="D1749" s="135" t="s">
        <v>14</v>
      </c>
      <c r="E1749" s="135" t="s">
        <v>471</v>
      </c>
      <c r="F1749" s="135" t="s">
        <v>953</v>
      </c>
      <c r="G1749" s="135" t="s">
        <v>10</v>
      </c>
      <c r="H1749" s="136">
        <f>H1750</f>
        <v>30516150</v>
      </c>
      <c r="I1749" s="105">
        <f>ROUND(K1749*1000,2)</f>
        <v>30516150</v>
      </c>
      <c r="J1749" s="16">
        <f>H1749-I1749</f>
        <v>0</v>
      </c>
      <c r="K1749" s="22">
        <v>30516.15</v>
      </c>
      <c r="O1749" s="22">
        <v>30516.15</v>
      </c>
      <c r="P1749" s="22">
        <v>30516.15</v>
      </c>
      <c r="Q1749" s="22">
        <v>30516.15</v>
      </c>
      <c r="R1749" s="22">
        <f>H1749-O1749</f>
        <v>30485633.850000001</v>
      </c>
      <c r="S1749" s="22" t="e">
        <f>#REF!-P1749</f>
        <v>#REF!</v>
      </c>
      <c r="T1749" s="22" t="e">
        <f>#REF!-Q1749</f>
        <v>#REF!</v>
      </c>
      <c r="U1749" s="18" t="str">
        <f t="shared" si="340"/>
        <v>16 1 02 00000000</v>
      </c>
    </row>
    <row r="1750" spans="1:21" s="17" customFormat="1" ht="26.4">
      <c r="A1750" s="15"/>
      <c r="B1750" s="159" t="s">
        <v>137</v>
      </c>
      <c r="C1750" s="134" t="s">
        <v>939</v>
      </c>
      <c r="D1750" s="135" t="s">
        <v>14</v>
      </c>
      <c r="E1750" s="135" t="s">
        <v>471</v>
      </c>
      <c r="F1750" s="135" t="s">
        <v>954</v>
      </c>
      <c r="G1750" s="135" t="s">
        <v>10</v>
      </c>
      <c r="H1750" s="136">
        <f>H1751+H1754+H1756</f>
        <v>30516150</v>
      </c>
      <c r="I1750" s="105">
        <f>ROUND(K1750*1000,2)</f>
        <v>30516150</v>
      </c>
      <c r="J1750" s="16">
        <f>H1750-I1750</f>
        <v>0</v>
      </c>
      <c r="K1750" s="22">
        <v>30516.15</v>
      </c>
      <c r="O1750" s="22">
        <v>30516.15</v>
      </c>
      <c r="P1750" s="22">
        <v>30516.15</v>
      </c>
      <c r="Q1750" s="22">
        <v>30516.15</v>
      </c>
      <c r="R1750" s="22">
        <f>H1750-O1750</f>
        <v>30485633.850000001</v>
      </c>
      <c r="S1750" s="22" t="e">
        <f>#REF!-P1750</f>
        <v>#REF!</v>
      </c>
      <c r="T1750" s="22" t="e">
        <f>#REF!-Q1750</f>
        <v>#REF!</v>
      </c>
      <c r="U1750" s="18" t="str">
        <f t="shared" si="340"/>
        <v>16 1 02 11010000</v>
      </c>
    </row>
    <row r="1751" spans="1:21" s="17" customFormat="1" ht="15.6">
      <c r="A1751" s="15"/>
      <c r="B1751" s="133" t="s">
        <v>139</v>
      </c>
      <c r="C1751" s="134" t="s">
        <v>939</v>
      </c>
      <c r="D1751" s="135" t="s">
        <v>14</v>
      </c>
      <c r="E1751" s="135" t="s">
        <v>471</v>
      </c>
      <c r="F1751" s="135" t="s">
        <v>954</v>
      </c>
      <c r="G1751" s="135" t="s">
        <v>140</v>
      </c>
      <c r="H1751" s="136">
        <f>SUM(H1752:H1753)</f>
        <v>25310930</v>
      </c>
      <c r="I1751" s="105">
        <f>ROUND(K1751*1000,2)</f>
        <v>25310930</v>
      </c>
      <c r="J1751" s="16">
        <f>H1751-I1751</f>
        <v>0</v>
      </c>
      <c r="K1751" s="22">
        <v>25310.93</v>
      </c>
      <c r="O1751" s="22">
        <v>25310.93</v>
      </c>
      <c r="P1751" s="22">
        <v>25310.93</v>
      </c>
      <c r="Q1751" s="22">
        <v>25310.93</v>
      </c>
      <c r="R1751" s="22">
        <f>H1751-O1751</f>
        <v>25285619.07</v>
      </c>
      <c r="S1751" s="22" t="e">
        <f>#REF!-P1751</f>
        <v>#REF!</v>
      </c>
      <c r="T1751" s="22" t="e">
        <f>#REF!-Q1751</f>
        <v>#REF!</v>
      </c>
      <c r="U1751" s="18" t="str">
        <f t="shared" si="340"/>
        <v>16 1 02 11010110</v>
      </c>
    </row>
    <row r="1752" spans="1:21" s="26" customFormat="1" ht="15.6">
      <c r="A1752" s="23"/>
      <c r="B1752" s="137" t="s">
        <v>141</v>
      </c>
      <c r="C1752" s="134" t="s">
        <v>939</v>
      </c>
      <c r="D1752" s="135" t="s">
        <v>14</v>
      </c>
      <c r="E1752" s="135" t="s">
        <v>471</v>
      </c>
      <c r="F1752" s="135" t="s">
        <v>954</v>
      </c>
      <c r="G1752" s="135" t="s">
        <v>142</v>
      </c>
      <c r="H1752" s="136">
        <v>19440036</v>
      </c>
      <c r="I1752" s="106"/>
      <c r="J1752" s="25"/>
      <c r="K1752" s="24"/>
      <c r="O1752" s="24"/>
      <c r="P1752" s="24"/>
      <c r="Q1752" s="24"/>
      <c r="R1752" s="24"/>
      <c r="S1752" s="24"/>
      <c r="T1752" s="24"/>
      <c r="U1752" s="27"/>
    </row>
    <row r="1753" spans="1:21" s="26" customFormat="1" ht="39.6">
      <c r="A1753" s="23"/>
      <c r="B1753" s="137" t="s">
        <v>487</v>
      </c>
      <c r="C1753" s="134" t="s">
        <v>939</v>
      </c>
      <c r="D1753" s="135" t="s">
        <v>14</v>
      </c>
      <c r="E1753" s="135" t="s">
        <v>471</v>
      </c>
      <c r="F1753" s="135" t="s">
        <v>954</v>
      </c>
      <c r="G1753" s="135" t="s">
        <v>146</v>
      </c>
      <c r="H1753" s="136">
        <v>5870894</v>
      </c>
      <c r="I1753" s="106"/>
      <c r="J1753" s="25"/>
      <c r="K1753" s="24"/>
      <c r="O1753" s="24"/>
      <c r="P1753" s="24"/>
      <c r="Q1753" s="24"/>
      <c r="R1753" s="24"/>
      <c r="S1753" s="24"/>
      <c r="T1753" s="24"/>
      <c r="U1753" s="27"/>
    </row>
    <row r="1754" spans="1:21" s="17" customFormat="1" ht="26.4">
      <c r="A1754" s="15"/>
      <c r="B1754" s="159" t="s">
        <v>29</v>
      </c>
      <c r="C1754" s="134" t="s">
        <v>939</v>
      </c>
      <c r="D1754" s="135" t="s">
        <v>14</v>
      </c>
      <c r="E1754" s="135" t="s">
        <v>471</v>
      </c>
      <c r="F1754" s="135" t="s">
        <v>954</v>
      </c>
      <c r="G1754" s="135" t="s">
        <v>30</v>
      </c>
      <c r="H1754" s="136">
        <f>H1755</f>
        <v>4264220</v>
      </c>
      <c r="I1754" s="105">
        <f>ROUND(K1754*1000,2)</f>
        <v>4264220</v>
      </c>
      <c r="J1754" s="16">
        <f>H1754-I1754</f>
        <v>0</v>
      </c>
      <c r="K1754" s="22">
        <v>4264.22</v>
      </c>
      <c r="O1754" s="22">
        <v>4264.22</v>
      </c>
      <c r="P1754" s="22">
        <v>4264.22</v>
      </c>
      <c r="Q1754" s="22">
        <v>4264.22</v>
      </c>
      <c r="R1754" s="22">
        <f>H1754-O1754</f>
        <v>4259955.78</v>
      </c>
      <c r="S1754" s="22" t="e">
        <f>#REF!-P1754</f>
        <v>#REF!</v>
      </c>
      <c r="T1754" s="22" t="e">
        <f>#REF!-Q1754</f>
        <v>#REF!</v>
      </c>
      <c r="U1754" s="18" t="str">
        <f t="shared" si="340"/>
        <v>16 1 02 11010240</v>
      </c>
    </row>
    <row r="1755" spans="1:21" s="17" customFormat="1" ht="15.6">
      <c r="A1755" s="15"/>
      <c r="B1755" s="133" t="s">
        <v>31</v>
      </c>
      <c r="C1755" s="134" t="s">
        <v>939</v>
      </c>
      <c r="D1755" s="135" t="s">
        <v>14</v>
      </c>
      <c r="E1755" s="135" t="s">
        <v>471</v>
      </c>
      <c r="F1755" s="135" t="s">
        <v>954</v>
      </c>
      <c r="G1755" s="135" t="s">
        <v>32</v>
      </c>
      <c r="H1755" s="136">
        <v>4264220</v>
      </c>
      <c r="I1755" s="105"/>
      <c r="J1755" s="16"/>
      <c r="K1755" s="22"/>
      <c r="O1755" s="22"/>
      <c r="P1755" s="22"/>
      <c r="Q1755" s="22"/>
      <c r="R1755" s="22"/>
      <c r="S1755" s="22"/>
      <c r="T1755" s="22"/>
      <c r="U1755" s="18"/>
    </row>
    <row r="1756" spans="1:21" s="17" customFormat="1" ht="15.6">
      <c r="A1756" s="15"/>
      <c r="B1756" s="159" t="s">
        <v>33</v>
      </c>
      <c r="C1756" s="134" t="s">
        <v>939</v>
      </c>
      <c r="D1756" s="135" t="s">
        <v>14</v>
      </c>
      <c r="E1756" s="135" t="s">
        <v>471</v>
      </c>
      <c r="F1756" s="135" t="s">
        <v>954</v>
      </c>
      <c r="G1756" s="135" t="s">
        <v>34</v>
      </c>
      <c r="H1756" s="136">
        <f>SUM(H1757:H1759)</f>
        <v>941000</v>
      </c>
      <c r="I1756" s="105">
        <f>ROUND(K1756*1000,2)</f>
        <v>941000</v>
      </c>
      <c r="J1756" s="16">
        <f>H1756-I1756</f>
        <v>0</v>
      </c>
      <c r="K1756" s="22">
        <v>941</v>
      </c>
      <c r="O1756" s="22">
        <v>941</v>
      </c>
      <c r="P1756" s="22">
        <v>941</v>
      </c>
      <c r="Q1756" s="22">
        <v>941</v>
      </c>
      <c r="R1756" s="22">
        <f>H1756-O1756</f>
        <v>940059</v>
      </c>
      <c r="S1756" s="22" t="e">
        <f>#REF!-P1756</f>
        <v>#REF!</v>
      </c>
      <c r="T1756" s="22" t="e">
        <f>#REF!-Q1756</f>
        <v>#REF!</v>
      </c>
      <c r="U1756" s="18" t="str">
        <f t="shared" si="340"/>
        <v>16 1 02 11010850</v>
      </c>
    </row>
    <row r="1757" spans="1:21" s="26" customFormat="1" ht="15.6">
      <c r="A1757" s="23"/>
      <c r="B1757" s="137" t="s">
        <v>35</v>
      </c>
      <c r="C1757" s="134" t="s">
        <v>939</v>
      </c>
      <c r="D1757" s="135" t="s">
        <v>14</v>
      </c>
      <c r="E1757" s="135" t="s">
        <v>471</v>
      </c>
      <c r="F1757" s="135" t="s">
        <v>954</v>
      </c>
      <c r="G1757" s="135">
        <v>851</v>
      </c>
      <c r="H1757" s="136">
        <v>895000</v>
      </c>
      <c r="I1757" s="106"/>
      <c r="J1757" s="25"/>
      <c r="K1757" s="24"/>
      <c r="O1757" s="24"/>
      <c r="P1757" s="24"/>
      <c r="Q1757" s="24"/>
      <c r="R1757" s="24"/>
      <c r="S1757" s="24"/>
      <c r="T1757" s="24"/>
      <c r="U1757" s="27"/>
    </row>
    <row r="1758" spans="1:21" s="26" customFormat="1" ht="15.6">
      <c r="A1758" s="23"/>
      <c r="B1758" s="137" t="s">
        <v>37</v>
      </c>
      <c r="C1758" s="134" t="s">
        <v>939</v>
      </c>
      <c r="D1758" s="135" t="s">
        <v>14</v>
      </c>
      <c r="E1758" s="135" t="s">
        <v>471</v>
      </c>
      <c r="F1758" s="135" t="s">
        <v>954</v>
      </c>
      <c r="G1758" s="135" t="s">
        <v>38</v>
      </c>
      <c r="H1758" s="136">
        <v>41000</v>
      </c>
      <c r="I1758" s="106"/>
      <c r="J1758" s="25"/>
      <c r="K1758" s="24"/>
      <c r="O1758" s="24"/>
      <c r="P1758" s="24"/>
      <c r="Q1758" s="24"/>
      <c r="R1758" s="24"/>
      <c r="S1758" s="24"/>
      <c r="T1758" s="24"/>
      <c r="U1758" s="27"/>
    </row>
    <row r="1759" spans="1:21" s="26" customFormat="1" ht="15.6">
      <c r="A1759" s="23"/>
      <c r="B1759" s="137" t="s">
        <v>78</v>
      </c>
      <c r="C1759" s="134" t="s">
        <v>939</v>
      </c>
      <c r="D1759" s="135" t="s">
        <v>14</v>
      </c>
      <c r="E1759" s="135" t="s">
        <v>471</v>
      </c>
      <c r="F1759" s="135" t="s">
        <v>954</v>
      </c>
      <c r="G1759" s="135" t="s">
        <v>79</v>
      </c>
      <c r="H1759" s="136">
        <v>5000</v>
      </c>
      <c r="I1759" s="106"/>
      <c r="J1759" s="25"/>
      <c r="K1759" s="24"/>
      <c r="O1759" s="24"/>
      <c r="P1759" s="24"/>
      <c r="Q1759" s="24"/>
      <c r="R1759" s="24"/>
      <c r="S1759" s="24"/>
      <c r="T1759" s="24"/>
      <c r="U1759" s="27"/>
    </row>
    <row r="1760" spans="1:21" s="17" customFormat="1" ht="26.4">
      <c r="A1760" s="15"/>
      <c r="B1760" s="159" t="s">
        <v>942</v>
      </c>
      <c r="C1760" s="134" t="s">
        <v>939</v>
      </c>
      <c r="D1760" s="135" t="s">
        <v>14</v>
      </c>
      <c r="E1760" s="135" t="s">
        <v>471</v>
      </c>
      <c r="F1760" s="135" t="s">
        <v>955</v>
      </c>
      <c r="G1760" s="135" t="s">
        <v>10</v>
      </c>
      <c r="H1760" s="136">
        <f t="shared" ref="H1760" si="359">H1761</f>
        <v>430000</v>
      </c>
      <c r="I1760" s="105">
        <f>ROUND(K1760*1000,2)</f>
        <v>430000</v>
      </c>
      <c r="J1760" s="16">
        <f>H1760-I1760</f>
        <v>0</v>
      </c>
      <c r="K1760" s="22">
        <v>430</v>
      </c>
      <c r="O1760" s="22">
        <v>430</v>
      </c>
      <c r="P1760" s="22">
        <v>430</v>
      </c>
      <c r="Q1760" s="22">
        <v>430</v>
      </c>
      <c r="R1760" s="22">
        <f>H1760-O1760</f>
        <v>429570</v>
      </c>
      <c r="S1760" s="22" t="e">
        <f>#REF!-P1760</f>
        <v>#REF!</v>
      </c>
      <c r="T1760" s="22" t="e">
        <f>#REF!-Q1760</f>
        <v>#REF!</v>
      </c>
      <c r="U1760" s="18" t="str">
        <f t="shared" si="340"/>
        <v>16 1 03 00000000</v>
      </c>
    </row>
    <row r="1761" spans="1:21" s="17" customFormat="1" ht="66">
      <c r="A1761" s="15"/>
      <c r="B1761" s="133" t="s">
        <v>950</v>
      </c>
      <c r="C1761" s="134" t="s">
        <v>939</v>
      </c>
      <c r="D1761" s="135" t="s">
        <v>14</v>
      </c>
      <c r="E1761" s="135" t="s">
        <v>471</v>
      </c>
      <c r="F1761" s="135" t="s">
        <v>956</v>
      </c>
      <c r="G1761" s="135" t="s">
        <v>10</v>
      </c>
      <c r="H1761" s="136">
        <f>H1762</f>
        <v>430000</v>
      </c>
      <c r="I1761" s="105">
        <f>ROUND(K1761*1000,2)</f>
        <v>430000</v>
      </c>
      <c r="J1761" s="16">
        <f>H1761-I1761</f>
        <v>0</v>
      </c>
      <c r="K1761" s="22">
        <v>430</v>
      </c>
      <c r="O1761" s="22">
        <v>430</v>
      </c>
      <c r="P1761" s="22">
        <v>430</v>
      </c>
      <c r="Q1761" s="22">
        <v>430</v>
      </c>
      <c r="R1761" s="22">
        <f>H1761-O1761</f>
        <v>429570</v>
      </c>
      <c r="S1761" s="22" t="e">
        <f>#REF!-P1761</f>
        <v>#REF!</v>
      </c>
      <c r="T1761" s="22" t="e">
        <f>#REF!-Q1761</f>
        <v>#REF!</v>
      </c>
      <c r="U1761" s="18" t="str">
        <f t="shared" si="340"/>
        <v>16 1 03 20120000</v>
      </c>
    </row>
    <row r="1762" spans="1:21" s="17" customFormat="1" ht="26.4">
      <c r="A1762" s="15"/>
      <c r="B1762" s="159" t="s">
        <v>29</v>
      </c>
      <c r="C1762" s="134" t="s">
        <v>939</v>
      </c>
      <c r="D1762" s="135" t="s">
        <v>14</v>
      </c>
      <c r="E1762" s="135" t="s">
        <v>471</v>
      </c>
      <c r="F1762" s="135" t="s">
        <v>956</v>
      </c>
      <c r="G1762" s="135" t="s">
        <v>30</v>
      </c>
      <c r="H1762" s="136">
        <f>H1763</f>
        <v>430000</v>
      </c>
      <c r="I1762" s="105">
        <f>ROUND(K1762*1000,2)</f>
        <v>430000</v>
      </c>
      <c r="J1762" s="16">
        <f>H1762-I1762</f>
        <v>0</v>
      </c>
      <c r="K1762" s="22">
        <v>430</v>
      </c>
      <c r="O1762" s="22">
        <v>430</v>
      </c>
      <c r="P1762" s="22">
        <v>430</v>
      </c>
      <c r="Q1762" s="22">
        <v>430</v>
      </c>
      <c r="R1762" s="22">
        <f>H1762-O1762</f>
        <v>429570</v>
      </c>
      <c r="S1762" s="22" t="e">
        <f>#REF!-P1762</f>
        <v>#REF!</v>
      </c>
      <c r="T1762" s="22" t="e">
        <f>#REF!-Q1762</f>
        <v>#REF!</v>
      </c>
      <c r="U1762" s="18" t="str">
        <f t="shared" si="340"/>
        <v>16 1 03 20120240</v>
      </c>
    </row>
    <row r="1763" spans="1:21" s="17" customFormat="1" ht="15.6">
      <c r="A1763" s="15"/>
      <c r="B1763" s="133" t="s">
        <v>31</v>
      </c>
      <c r="C1763" s="134" t="s">
        <v>939</v>
      </c>
      <c r="D1763" s="135" t="s">
        <v>14</v>
      </c>
      <c r="E1763" s="135" t="s">
        <v>471</v>
      </c>
      <c r="F1763" s="135" t="s">
        <v>956</v>
      </c>
      <c r="G1763" s="135" t="s">
        <v>32</v>
      </c>
      <c r="H1763" s="136">
        <v>430000</v>
      </c>
      <c r="I1763" s="105"/>
      <c r="J1763" s="16"/>
      <c r="K1763" s="22"/>
      <c r="O1763" s="22"/>
      <c r="P1763" s="22"/>
      <c r="Q1763" s="22"/>
      <c r="R1763" s="22"/>
      <c r="S1763" s="22"/>
      <c r="T1763" s="22"/>
      <c r="U1763" s="18"/>
    </row>
    <row r="1764" spans="1:21" s="70" customFormat="1" ht="26.4">
      <c r="A1764" s="69"/>
      <c r="B1764" s="133" t="s">
        <v>422</v>
      </c>
      <c r="C1764" s="134" t="s">
        <v>939</v>
      </c>
      <c r="D1764" s="135" t="s">
        <v>14</v>
      </c>
      <c r="E1764" s="135" t="s">
        <v>471</v>
      </c>
      <c r="F1764" s="135" t="s">
        <v>423</v>
      </c>
      <c r="G1764" s="135" t="s">
        <v>10</v>
      </c>
      <c r="H1764" s="136">
        <f t="shared" ref="H1764:H1765" si="360">H1765</f>
        <v>535000</v>
      </c>
      <c r="I1764" s="105">
        <f>ROUND(K1764*1000,2)</f>
        <v>535000</v>
      </c>
      <c r="J1764" s="16">
        <f>H1764-I1764</f>
        <v>0</v>
      </c>
      <c r="K1764" s="22">
        <v>535</v>
      </c>
      <c r="O1764" s="22">
        <v>535</v>
      </c>
      <c r="P1764" s="22">
        <v>535</v>
      </c>
      <c r="Q1764" s="22">
        <v>535</v>
      </c>
      <c r="R1764" s="22">
        <f>H1764-O1764</f>
        <v>534465</v>
      </c>
      <c r="S1764" s="22" t="e">
        <f>#REF!-P1764</f>
        <v>#REF!</v>
      </c>
      <c r="T1764" s="22" t="e">
        <f>#REF!-Q1764</f>
        <v>#REF!</v>
      </c>
      <c r="U1764" s="18" t="str">
        <f t="shared" si="340"/>
        <v>16 2 00 00000000</v>
      </c>
    </row>
    <row r="1765" spans="1:21" s="17" customFormat="1" ht="26.4">
      <c r="A1765" s="15"/>
      <c r="B1765" s="159" t="s">
        <v>957</v>
      </c>
      <c r="C1765" s="134" t="s">
        <v>939</v>
      </c>
      <c r="D1765" s="135" t="s">
        <v>14</v>
      </c>
      <c r="E1765" s="135" t="s">
        <v>471</v>
      </c>
      <c r="F1765" s="135" t="s">
        <v>958</v>
      </c>
      <c r="G1765" s="135" t="s">
        <v>10</v>
      </c>
      <c r="H1765" s="136">
        <f t="shared" si="360"/>
        <v>535000</v>
      </c>
      <c r="I1765" s="105">
        <f>ROUND(K1765*1000,2)</f>
        <v>535000</v>
      </c>
      <c r="J1765" s="16">
        <f>H1765-I1765</f>
        <v>0</v>
      </c>
      <c r="K1765" s="22">
        <v>535</v>
      </c>
      <c r="O1765" s="22">
        <v>535</v>
      </c>
      <c r="P1765" s="22">
        <v>535</v>
      </c>
      <c r="Q1765" s="22">
        <v>535</v>
      </c>
      <c r="R1765" s="22">
        <f>H1765-O1765</f>
        <v>534465</v>
      </c>
      <c r="S1765" s="22" t="e">
        <f>#REF!-P1765</f>
        <v>#REF!</v>
      </c>
      <c r="T1765" s="22" t="e">
        <f>#REF!-Q1765</f>
        <v>#REF!</v>
      </c>
      <c r="U1765" s="18" t="str">
        <f t="shared" si="340"/>
        <v>16 2 01 00000000</v>
      </c>
    </row>
    <row r="1766" spans="1:21" s="17" customFormat="1" ht="26.4">
      <c r="A1766" s="15"/>
      <c r="B1766" s="159" t="s">
        <v>959</v>
      </c>
      <c r="C1766" s="134" t="s">
        <v>939</v>
      </c>
      <c r="D1766" s="135" t="s">
        <v>14</v>
      </c>
      <c r="E1766" s="135" t="s">
        <v>471</v>
      </c>
      <c r="F1766" s="135" t="s">
        <v>960</v>
      </c>
      <c r="G1766" s="135" t="s">
        <v>10</v>
      </c>
      <c r="H1766" s="136">
        <f>H1767+H1769</f>
        <v>535000</v>
      </c>
      <c r="I1766" s="105">
        <f>ROUND(K1766*1000,2)</f>
        <v>535000</v>
      </c>
      <c r="J1766" s="16">
        <f>H1766-I1766</f>
        <v>0</v>
      </c>
      <c r="K1766" s="22">
        <v>535</v>
      </c>
      <c r="O1766" s="22">
        <v>535</v>
      </c>
      <c r="P1766" s="22">
        <v>535</v>
      </c>
      <c r="Q1766" s="22">
        <v>535</v>
      </c>
      <c r="R1766" s="22">
        <f>H1766-O1766</f>
        <v>534465</v>
      </c>
      <c r="S1766" s="22" t="e">
        <f>#REF!-P1766</f>
        <v>#REF!</v>
      </c>
      <c r="T1766" s="22" t="e">
        <f>#REF!-Q1766</f>
        <v>#REF!</v>
      </c>
      <c r="U1766" s="18" t="str">
        <f t="shared" si="340"/>
        <v>16 2 01 20540000</v>
      </c>
    </row>
    <row r="1767" spans="1:21" s="17" customFormat="1" ht="26.4">
      <c r="A1767" s="15"/>
      <c r="B1767" s="133" t="s">
        <v>29</v>
      </c>
      <c r="C1767" s="134" t="s">
        <v>939</v>
      </c>
      <c r="D1767" s="135" t="s">
        <v>14</v>
      </c>
      <c r="E1767" s="135" t="s">
        <v>471</v>
      </c>
      <c r="F1767" s="135" t="s">
        <v>960</v>
      </c>
      <c r="G1767" s="135" t="s">
        <v>30</v>
      </c>
      <c r="H1767" s="136">
        <f>H1768</f>
        <v>488000</v>
      </c>
      <c r="I1767" s="105">
        <f>ROUND(K1767*1000,2)</f>
        <v>488000</v>
      </c>
      <c r="J1767" s="16">
        <f>H1767-I1767</f>
        <v>0</v>
      </c>
      <c r="K1767" s="22">
        <v>488</v>
      </c>
      <c r="O1767" s="22">
        <v>488</v>
      </c>
      <c r="P1767" s="22">
        <v>488</v>
      </c>
      <c r="Q1767" s="22">
        <v>488</v>
      </c>
      <c r="R1767" s="22">
        <f>H1767-O1767</f>
        <v>487512</v>
      </c>
      <c r="S1767" s="22" t="e">
        <f>#REF!-P1767</f>
        <v>#REF!</v>
      </c>
      <c r="T1767" s="22" t="e">
        <f>#REF!-Q1767</f>
        <v>#REF!</v>
      </c>
      <c r="U1767" s="18" t="str">
        <f t="shared" si="340"/>
        <v>16 2 01 20540240</v>
      </c>
    </row>
    <row r="1768" spans="1:21" s="17" customFormat="1" ht="15.6">
      <c r="A1768" s="15"/>
      <c r="B1768" s="133" t="s">
        <v>31</v>
      </c>
      <c r="C1768" s="134" t="s">
        <v>939</v>
      </c>
      <c r="D1768" s="135" t="s">
        <v>14</v>
      </c>
      <c r="E1768" s="135" t="s">
        <v>471</v>
      </c>
      <c r="F1768" s="135" t="s">
        <v>960</v>
      </c>
      <c r="G1768" s="135" t="s">
        <v>32</v>
      </c>
      <c r="H1768" s="136">
        <v>488000</v>
      </c>
      <c r="I1768" s="105"/>
      <c r="J1768" s="16"/>
      <c r="K1768" s="22"/>
      <c r="O1768" s="22"/>
      <c r="P1768" s="22"/>
      <c r="Q1768" s="22"/>
      <c r="R1768" s="22"/>
      <c r="S1768" s="22"/>
      <c r="T1768" s="22"/>
      <c r="U1768" s="18"/>
    </row>
    <row r="1769" spans="1:21" s="17" customFormat="1" ht="39.6">
      <c r="A1769" s="15"/>
      <c r="B1769" s="133" t="s">
        <v>203</v>
      </c>
      <c r="C1769" s="134" t="s">
        <v>939</v>
      </c>
      <c r="D1769" s="135" t="s">
        <v>14</v>
      </c>
      <c r="E1769" s="135" t="s">
        <v>471</v>
      </c>
      <c r="F1769" s="135" t="s">
        <v>960</v>
      </c>
      <c r="G1769" s="135" t="s">
        <v>204</v>
      </c>
      <c r="H1769" s="136">
        <f>H1770</f>
        <v>47000</v>
      </c>
      <c r="I1769" s="105">
        <f>ROUND(K1769*1000,2)</f>
        <v>47000</v>
      </c>
      <c r="J1769" s="16">
        <f>H1769-I1769</f>
        <v>0</v>
      </c>
      <c r="K1769" s="22">
        <v>47</v>
      </c>
      <c r="O1769" s="22">
        <v>47</v>
      </c>
      <c r="P1769" s="22">
        <v>47</v>
      </c>
      <c r="Q1769" s="22">
        <v>47</v>
      </c>
      <c r="R1769" s="22">
        <f>H1769-O1769</f>
        <v>46953</v>
      </c>
      <c r="S1769" s="22" t="e">
        <f>#REF!-P1769</f>
        <v>#REF!</v>
      </c>
      <c r="T1769" s="22" t="e">
        <f>#REF!-Q1769</f>
        <v>#REF!</v>
      </c>
      <c r="U1769" s="18" t="str">
        <f t="shared" ref="U1769:U1867" si="361">CONCATENATE(F1769,G1769)</f>
        <v>16 2 01 20540810</v>
      </c>
    </row>
    <row r="1770" spans="1:21" s="17" customFormat="1" ht="79.2">
      <c r="A1770" s="15"/>
      <c r="B1770" s="133" t="s">
        <v>226</v>
      </c>
      <c r="C1770" s="134" t="s">
        <v>939</v>
      </c>
      <c r="D1770" s="135" t="s">
        <v>14</v>
      </c>
      <c r="E1770" s="135" t="s">
        <v>471</v>
      </c>
      <c r="F1770" s="135" t="s">
        <v>960</v>
      </c>
      <c r="G1770" s="135" t="s">
        <v>227</v>
      </c>
      <c r="H1770" s="136">
        <v>47000</v>
      </c>
      <c r="I1770" s="105"/>
      <c r="J1770" s="16"/>
      <c r="K1770" s="22"/>
      <c r="O1770" s="22"/>
      <c r="P1770" s="22"/>
      <c r="Q1770" s="22"/>
      <c r="R1770" s="22"/>
      <c r="S1770" s="22"/>
      <c r="T1770" s="22"/>
      <c r="U1770" s="18"/>
    </row>
    <row r="1771" spans="1:21" s="17" customFormat="1" ht="39.6">
      <c r="A1771" s="15"/>
      <c r="B1771" s="133" t="s">
        <v>961</v>
      </c>
      <c r="C1771" s="134" t="s">
        <v>939</v>
      </c>
      <c r="D1771" s="135" t="s">
        <v>14</v>
      </c>
      <c r="E1771" s="135" t="s">
        <v>471</v>
      </c>
      <c r="F1771" s="135" t="s">
        <v>962</v>
      </c>
      <c r="G1771" s="135" t="s">
        <v>10</v>
      </c>
      <c r="H1771" s="136">
        <f>H1772+H1783+H1787+H1791</f>
        <v>24709450</v>
      </c>
      <c r="I1771" s="105">
        <f>ROUND(K1771*1000,2)</f>
        <v>24709450</v>
      </c>
      <c r="J1771" s="16">
        <f>H1771-I1771</f>
        <v>0</v>
      </c>
      <c r="K1771" s="22">
        <v>24709.450000000004</v>
      </c>
      <c r="O1771" s="22">
        <v>24709.450000000004</v>
      </c>
      <c r="P1771" s="22">
        <v>24359.390000000003</v>
      </c>
      <c r="Q1771" s="22">
        <v>24359.390000000003</v>
      </c>
      <c r="R1771" s="22">
        <f>H1771-O1771</f>
        <v>24684740.550000001</v>
      </c>
      <c r="S1771" s="22" t="e">
        <f>#REF!-P1771</f>
        <v>#REF!</v>
      </c>
      <c r="T1771" s="22" t="e">
        <f>#REF!-Q1771</f>
        <v>#REF!</v>
      </c>
      <c r="U1771" s="18" t="str">
        <f t="shared" si="361"/>
        <v>16 3 00 00000000</v>
      </c>
    </row>
    <row r="1772" spans="1:21" s="17" customFormat="1" ht="39.6">
      <c r="A1772" s="15"/>
      <c r="B1772" s="133" t="s">
        <v>963</v>
      </c>
      <c r="C1772" s="134" t="s">
        <v>939</v>
      </c>
      <c r="D1772" s="135" t="s">
        <v>14</v>
      </c>
      <c r="E1772" s="135" t="s">
        <v>471</v>
      </c>
      <c r="F1772" s="135" t="s">
        <v>964</v>
      </c>
      <c r="G1772" s="135" t="s">
        <v>10</v>
      </c>
      <c r="H1772" s="136">
        <f>H1773</f>
        <v>19042640</v>
      </c>
      <c r="I1772" s="105">
        <f>ROUND(K1772*1000,2)</f>
        <v>19042640</v>
      </c>
      <c r="J1772" s="16">
        <f>H1772-I1772</f>
        <v>0</v>
      </c>
      <c r="K1772" s="22">
        <v>19042.640000000003</v>
      </c>
      <c r="O1772" s="22">
        <v>19042.640000000003</v>
      </c>
      <c r="P1772" s="22">
        <v>18692.580000000002</v>
      </c>
      <c r="Q1772" s="22">
        <v>18692.580000000002</v>
      </c>
      <c r="R1772" s="22">
        <f>H1772-O1772</f>
        <v>19023597.359999999</v>
      </c>
      <c r="S1772" s="22" t="e">
        <f>#REF!-P1772</f>
        <v>#REF!</v>
      </c>
      <c r="T1772" s="22" t="e">
        <f>#REF!-Q1772</f>
        <v>#REF!</v>
      </c>
      <c r="U1772" s="18" t="str">
        <f t="shared" si="361"/>
        <v>16 3 01 00000000</v>
      </c>
    </row>
    <row r="1773" spans="1:21" s="17" customFormat="1" ht="26.4">
      <c r="A1773" s="15"/>
      <c r="B1773" s="159" t="s">
        <v>137</v>
      </c>
      <c r="C1773" s="134" t="s">
        <v>939</v>
      </c>
      <c r="D1773" s="135" t="s">
        <v>14</v>
      </c>
      <c r="E1773" s="135" t="s">
        <v>471</v>
      </c>
      <c r="F1773" s="135" t="s">
        <v>965</v>
      </c>
      <c r="G1773" s="135" t="s">
        <v>10</v>
      </c>
      <c r="H1773" s="136">
        <f>H1774+H1777+H1779</f>
        <v>19042640</v>
      </c>
      <c r="I1773" s="105">
        <f>ROUND(K1773*1000,2)</f>
        <v>19042640</v>
      </c>
      <c r="J1773" s="16">
        <f>H1773-I1773</f>
        <v>0</v>
      </c>
      <c r="K1773" s="22">
        <v>19042.640000000003</v>
      </c>
      <c r="O1773" s="22">
        <v>19042.640000000003</v>
      </c>
      <c r="P1773" s="22">
        <v>18692.580000000002</v>
      </c>
      <c r="Q1773" s="22">
        <v>18692.580000000002</v>
      </c>
      <c r="R1773" s="22">
        <f>H1773-O1773</f>
        <v>19023597.359999999</v>
      </c>
      <c r="S1773" s="22" t="e">
        <f>#REF!-P1773</f>
        <v>#REF!</v>
      </c>
      <c r="T1773" s="22" t="e">
        <f>#REF!-Q1773</f>
        <v>#REF!</v>
      </c>
      <c r="U1773" s="18" t="str">
        <f t="shared" si="361"/>
        <v>16 3 01 11010000</v>
      </c>
    </row>
    <row r="1774" spans="1:21" s="17" customFormat="1" ht="15.6">
      <c r="A1774" s="15"/>
      <c r="B1774" s="159" t="s">
        <v>139</v>
      </c>
      <c r="C1774" s="134" t="s">
        <v>939</v>
      </c>
      <c r="D1774" s="135" t="s">
        <v>14</v>
      </c>
      <c r="E1774" s="135" t="s">
        <v>471</v>
      </c>
      <c r="F1774" s="135" t="s">
        <v>965</v>
      </c>
      <c r="G1774" s="135" t="s">
        <v>140</v>
      </c>
      <c r="H1774" s="136">
        <f>SUM(H1775:H1776)</f>
        <v>16997420</v>
      </c>
      <c r="I1774" s="105">
        <f>ROUND(K1774*1000,2)</f>
        <v>16997420</v>
      </c>
      <c r="J1774" s="16">
        <f>H1774-I1774</f>
        <v>0</v>
      </c>
      <c r="K1774" s="22">
        <v>16997.420000000002</v>
      </c>
      <c r="O1774" s="22">
        <v>16997.420000000002</v>
      </c>
      <c r="P1774" s="22">
        <v>16997.420000000002</v>
      </c>
      <c r="Q1774" s="22">
        <v>16997.420000000002</v>
      </c>
      <c r="R1774" s="22">
        <f>H1774-O1774</f>
        <v>16980422.579999998</v>
      </c>
      <c r="S1774" s="22" t="e">
        <f>#REF!-P1774</f>
        <v>#REF!</v>
      </c>
      <c r="T1774" s="22" t="e">
        <f>#REF!-Q1774</f>
        <v>#REF!</v>
      </c>
      <c r="U1774" s="18" t="str">
        <f t="shared" si="361"/>
        <v>16 3 01 11010110</v>
      </c>
    </row>
    <row r="1775" spans="1:21" s="26" customFormat="1" ht="15.6">
      <c r="A1775" s="23"/>
      <c r="B1775" s="137" t="s">
        <v>141</v>
      </c>
      <c r="C1775" s="134" t="s">
        <v>939</v>
      </c>
      <c r="D1775" s="135" t="s">
        <v>14</v>
      </c>
      <c r="E1775" s="135" t="s">
        <v>471</v>
      </c>
      <c r="F1775" s="135" t="s">
        <v>965</v>
      </c>
      <c r="G1775" s="135" t="s">
        <v>142</v>
      </c>
      <c r="H1775" s="136">
        <v>13054850</v>
      </c>
      <c r="I1775" s="106"/>
      <c r="J1775" s="25"/>
      <c r="K1775" s="24"/>
      <c r="O1775" s="24"/>
      <c r="P1775" s="24"/>
      <c r="Q1775" s="24"/>
      <c r="R1775" s="24"/>
      <c r="S1775" s="24"/>
      <c r="T1775" s="24"/>
      <c r="U1775" s="27"/>
    </row>
    <row r="1776" spans="1:21" s="26" customFormat="1" ht="39.6">
      <c r="A1776" s="23"/>
      <c r="B1776" s="137" t="s">
        <v>487</v>
      </c>
      <c r="C1776" s="134" t="s">
        <v>939</v>
      </c>
      <c r="D1776" s="135" t="s">
        <v>14</v>
      </c>
      <c r="E1776" s="135" t="s">
        <v>471</v>
      </c>
      <c r="F1776" s="135" t="s">
        <v>965</v>
      </c>
      <c r="G1776" s="135" t="s">
        <v>146</v>
      </c>
      <c r="H1776" s="136">
        <v>3942570</v>
      </c>
      <c r="I1776" s="106"/>
      <c r="J1776" s="25"/>
      <c r="K1776" s="24"/>
      <c r="O1776" s="24"/>
      <c r="P1776" s="24"/>
      <c r="Q1776" s="24"/>
      <c r="R1776" s="24"/>
      <c r="S1776" s="24"/>
      <c r="T1776" s="24"/>
      <c r="U1776" s="27"/>
    </row>
    <row r="1777" spans="1:21" s="17" customFormat="1" ht="26.4">
      <c r="A1777" s="15"/>
      <c r="B1777" s="133" t="s">
        <v>29</v>
      </c>
      <c r="C1777" s="134" t="s">
        <v>939</v>
      </c>
      <c r="D1777" s="135" t="s">
        <v>14</v>
      </c>
      <c r="E1777" s="135" t="s">
        <v>471</v>
      </c>
      <c r="F1777" s="135" t="s">
        <v>965</v>
      </c>
      <c r="G1777" s="135" t="s">
        <v>30</v>
      </c>
      <c r="H1777" s="136">
        <f>H1778</f>
        <v>1688220</v>
      </c>
      <c r="I1777" s="105">
        <f>ROUND(K1777*1000,2)</f>
        <v>1688220</v>
      </c>
      <c r="J1777" s="16">
        <f>H1777-I1777</f>
        <v>0</v>
      </c>
      <c r="K1777" s="22">
        <v>1688.22</v>
      </c>
      <c r="O1777" s="22">
        <v>1688.22</v>
      </c>
      <c r="P1777" s="22">
        <v>1338.16</v>
      </c>
      <c r="Q1777" s="22">
        <v>1338.16</v>
      </c>
      <c r="R1777" s="22">
        <f>H1777-O1777</f>
        <v>1686531.78</v>
      </c>
      <c r="S1777" s="22" t="e">
        <f>#REF!-P1777</f>
        <v>#REF!</v>
      </c>
      <c r="T1777" s="22" t="e">
        <f>#REF!-Q1777</f>
        <v>#REF!</v>
      </c>
      <c r="U1777" s="18" t="str">
        <f t="shared" si="361"/>
        <v>16 3 01 11010240</v>
      </c>
    </row>
    <row r="1778" spans="1:21" s="17" customFormat="1" ht="15.6">
      <c r="A1778" s="15"/>
      <c r="B1778" s="133" t="s">
        <v>31</v>
      </c>
      <c r="C1778" s="134" t="s">
        <v>939</v>
      </c>
      <c r="D1778" s="135" t="s">
        <v>14</v>
      </c>
      <c r="E1778" s="135" t="s">
        <v>471</v>
      </c>
      <c r="F1778" s="135" t="s">
        <v>965</v>
      </c>
      <c r="G1778" s="135" t="s">
        <v>32</v>
      </c>
      <c r="H1778" s="136">
        <v>1688220</v>
      </c>
      <c r="I1778" s="105"/>
      <c r="J1778" s="16"/>
      <c r="K1778" s="22"/>
      <c r="O1778" s="22"/>
      <c r="P1778" s="22"/>
      <c r="Q1778" s="22"/>
      <c r="R1778" s="22"/>
      <c r="S1778" s="22"/>
      <c r="T1778" s="22"/>
      <c r="U1778" s="18"/>
    </row>
    <row r="1779" spans="1:21" s="17" customFormat="1" ht="15.6">
      <c r="A1779" s="15"/>
      <c r="B1779" s="159" t="s">
        <v>33</v>
      </c>
      <c r="C1779" s="134" t="s">
        <v>939</v>
      </c>
      <c r="D1779" s="135" t="s">
        <v>14</v>
      </c>
      <c r="E1779" s="135" t="s">
        <v>471</v>
      </c>
      <c r="F1779" s="135" t="s">
        <v>965</v>
      </c>
      <c r="G1779" s="135" t="s">
        <v>34</v>
      </c>
      <c r="H1779" s="136">
        <f>SUM(H1780:H1782)</f>
        <v>357000</v>
      </c>
      <c r="I1779" s="105">
        <f>ROUND(K1779*1000,2)</f>
        <v>357000</v>
      </c>
      <c r="J1779" s="16">
        <f>H1779-I1779</f>
        <v>0</v>
      </c>
      <c r="K1779" s="22">
        <v>357</v>
      </c>
      <c r="O1779" s="22">
        <v>357</v>
      </c>
      <c r="P1779" s="22">
        <v>357</v>
      </c>
      <c r="Q1779" s="22">
        <v>357</v>
      </c>
      <c r="R1779" s="22">
        <f>H1779-O1779</f>
        <v>356643</v>
      </c>
      <c r="S1779" s="22" t="e">
        <f>#REF!-P1779</f>
        <v>#REF!</v>
      </c>
      <c r="T1779" s="22" t="e">
        <f>#REF!-Q1779</f>
        <v>#REF!</v>
      </c>
      <c r="U1779" s="18" t="str">
        <f t="shared" si="361"/>
        <v>16 3 01 11010850</v>
      </c>
    </row>
    <row r="1780" spans="1:21" s="26" customFormat="1" ht="15.6">
      <c r="A1780" s="23"/>
      <c r="B1780" s="137" t="s">
        <v>35</v>
      </c>
      <c r="C1780" s="134" t="s">
        <v>939</v>
      </c>
      <c r="D1780" s="135" t="s">
        <v>14</v>
      </c>
      <c r="E1780" s="135" t="s">
        <v>471</v>
      </c>
      <c r="F1780" s="135" t="s">
        <v>965</v>
      </c>
      <c r="G1780" s="135">
        <v>851</v>
      </c>
      <c r="H1780" s="136">
        <v>350000</v>
      </c>
      <c r="I1780" s="106"/>
      <c r="J1780" s="25"/>
      <c r="K1780" s="24"/>
      <c r="O1780" s="24"/>
      <c r="P1780" s="24"/>
      <c r="Q1780" s="24"/>
      <c r="R1780" s="24"/>
      <c r="S1780" s="24"/>
      <c r="T1780" s="24"/>
      <c r="U1780" s="27"/>
    </row>
    <row r="1781" spans="1:21" s="26" customFormat="1" ht="15.6">
      <c r="A1781" s="23"/>
      <c r="B1781" s="137" t="s">
        <v>37</v>
      </c>
      <c r="C1781" s="134" t="s">
        <v>939</v>
      </c>
      <c r="D1781" s="135" t="s">
        <v>14</v>
      </c>
      <c r="E1781" s="135" t="s">
        <v>471</v>
      </c>
      <c r="F1781" s="135" t="s">
        <v>965</v>
      </c>
      <c r="G1781" s="135" t="s">
        <v>38</v>
      </c>
      <c r="H1781" s="136">
        <v>2670</v>
      </c>
      <c r="I1781" s="106"/>
      <c r="J1781" s="25"/>
      <c r="K1781" s="24"/>
      <c r="O1781" s="24"/>
      <c r="P1781" s="24"/>
      <c r="Q1781" s="24"/>
      <c r="R1781" s="24"/>
      <c r="S1781" s="24"/>
      <c r="T1781" s="24"/>
      <c r="U1781" s="27"/>
    </row>
    <row r="1782" spans="1:21" s="26" customFormat="1" ht="15.6">
      <c r="A1782" s="23"/>
      <c r="B1782" s="137" t="s">
        <v>78</v>
      </c>
      <c r="C1782" s="134" t="s">
        <v>939</v>
      </c>
      <c r="D1782" s="135" t="s">
        <v>14</v>
      </c>
      <c r="E1782" s="135" t="s">
        <v>471</v>
      </c>
      <c r="F1782" s="135" t="s">
        <v>965</v>
      </c>
      <c r="G1782" s="135" t="s">
        <v>79</v>
      </c>
      <c r="H1782" s="136">
        <v>4330</v>
      </c>
      <c r="I1782" s="106"/>
      <c r="J1782" s="25"/>
      <c r="K1782" s="24"/>
      <c r="O1782" s="24"/>
      <c r="P1782" s="24"/>
      <c r="Q1782" s="24"/>
      <c r="R1782" s="24"/>
      <c r="S1782" s="24"/>
      <c r="T1782" s="24"/>
      <c r="U1782" s="27"/>
    </row>
    <row r="1783" spans="1:21" s="17" customFormat="1" ht="66">
      <c r="A1783" s="15"/>
      <c r="B1783" s="159" t="s">
        <v>966</v>
      </c>
      <c r="C1783" s="134" t="s">
        <v>939</v>
      </c>
      <c r="D1783" s="135" t="s">
        <v>14</v>
      </c>
      <c r="E1783" s="135" t="s">
        <v>471</v>
      </c>
      <c r="F1783" s="135" t="s">
        <v>967</v>
      </c>
      <c r="G1783" s="135" t="s">
        <v>10</v>
      </c>
      <c r="H1783" s="136">
        <f>H1784</f>
        <v>2201810</v>
      </c>
      <c r="I1783" s="105">
        <f>ROUND(K1783*1000,2)</f>
        <v>2201810</v>
      </c>
      <c r="J1783" s="16">
        <f>H1783-I1783</f>
        <v>0</v>
      </c>
      <c r="K1783" s="22">
        <v>2201.81</v>
      </c>
      <c r="O1783" s="22">
        <v>2201.81</v>
      </c>
      <c r="P1783" s="22">
        <v>2201.81</v>
      </c>
      <c r="Q1783" s="22">
        <v>2201.81</v>
      </c>
      <c r="R1783" s="22">
        <f>H1783-O1783</f>
        <v>2199608.19</v>
      </c>
      <c r="S1783" s="22" t="e">
        <f>#REF!-P1783</f>
        <v>#REF!</v>
      </c>
      <c r="T1783" s="22" t="e">
        <f>#REF!-Q1783</f>
        <v>#REF!</v>
      </c>
      <c r="U1783" s="18" t="str">
        <f t="shared" si="361"/>
        <v>16 3 02 00000000</v>
      </c>
    </row>
    <row r="1784" spans="1:21" s="17" customFormat="1" ht="52.8">
      <c r="A1784" s="15"/>
      <c r="B1784" s="159" t="s">
        <v>968</v>
      </c>
      <c r="C1784" s="134" t="s">
        <v>939</v>
      </c>
      <c r="D1784" s="135" t="s">
        <v>14</v>
      </c>
      <c r="E1784" s="135" t="s">
        <v>471</v>
      </c>
      <c r="F1784" s="135" t="s">
        <v>969</v>
      </c>
      <c r="G1784" s="135" t="s">
        <v>10</v>
      </c>
      <c r="H1784" s="136">
        <f>H1785</f>
        <v>2201810</v>
      </c>
      <c r="I1784" s="105">
        <f>ROUND(K1784*1000,2)</f>
        <v>2201810</v>
      </c>
      <c r="J1784" s="16">
        <f>H1784-I1784</f>
        <v>0</v>
      </c>
      <c r="K1784" s="22">
        <v>2201.81</v>
      </c>
      <c r="O1784" s="22">
        <v>2201.81</v>
      </c>
      <c r="P1784" s="22">
        <v>2201.81</v>
      </c>
      <c r="Q1784" s="22">
        <v>2201.81</v>
      </c>
      <c r="R1784" s="22">
        <f>H1784-O1784</f>
        <v>2199608.19</v>
      </c>
      <c r="S1784" s="22" t="e">
        <f>#REF!-P1784</f>
        <v>#REF!</v>
      </c>
      <c r="T1784" s="22" t="e">
        <f>#REF!-Q1784</f>
        <v>#REF!</v>
      </c>
      <c r="U1784" s="18" t="str">
        <f t="shared" si="361"/>
        <v>16 3 02 20690000</v>
      </c>
    </row>
    <row r="1785" spans="1:21" s="17" customFormat="1" ht="26.4">
      <c r="A1785" s="15"/>
      <c r="B1785" s="133" t="s">
        <v>29</v>
      </c>
      <c r="C1785" s="134" t="s">
        <v>939</v>
      </c>
      <c r="D1785" s="135" t="s">
        <v>14</v>
      </c>
      <c r="E1785" s="135" t="s">
        <v>471</v>
      </c>
      <c r="F1785" s="135" t="s">
        <v>969</v>
      </c>
      <c r="G1785" s="135" t="s">
        <v>30</v>
      </c>
      <c r="H1785" s="136">
        <f>H1786</f>
        <v>2201810</v>
      </c>
      <c r="I1785" s="105">
        <f>ROUND(K1785*1000,2)</f>
        <v>2201810</v>
      </c>
      <c r="J1785" s="16">
        <f>H1785-I1785</f>
        <v>0</v>
      </c>
      <c r="K1785" s="22">
        <v>2201.81</v>
      </c>
      <c r="O1785" s="22">
        <v>2201.81</v>
      </c>
      <c r="P1785" s="22">
        <v>2201.81</v>
      </c>
      <c r="Q1785" s="22">
        <v>2201.81</v>
      </c>
      <c r="R1785" s="22">
        <f>H1785-O1785</f>
        <v>2199608.19</v>
      </c>
      <c r="S1785" s="22" t="e">
        <f>#REF!-P1785</f>
        <v>#REF!</v>
      </c>
      <c r="T1785" s="22" t="e">
        <f>#REF!-Q1785</f>
        <v>#REF!</v>
      </c>
      <c r="U1785" s="18" t="str">
        <f t="shared" si="361"/>
        <v>16 3 02 20690240</v>
      </c>
    </row>
    <row r="1786" spans="1:21" s="17" customFormat="1" ht="15.6">
      <c r="A1786" s="15"/>
      <c r="B1786" s="133" t="s">
        <v>31</v>
      </c>
      <c r="C1786" s="134" t="s">
        <v>939</v>
      </c>
      <c r="D1786" s="135" t="s">
        <v>14</v>
      </c>
      <c r="E1786" s="135" t="s">
        <v>471</v>
      </c>
      <c r="F1786" s="135" t="s">
        <v>969</v>
      </c>
      <c r="G1786" s="135" t="s">
        <v>32</v>
      </c>
      <c r="H1786" s="136">
        <v>2201810</v>
      </c>
      <c r="I1786" s="105"/>
      <c r="J1786" s="16"/>
      <c r="K1786" s="22"/>
      <c r="O1786" s="22"/>
      <c r="P1786" s="22"/>
      <c r="Q1786" s="22"/>
      <c r="R1786" s="22"/>
      <c r="S1786" s="22"/>
      <c r="T1786" s="22"/>
      <c r="U1786" s="18"/>
    </row>
    <row r="1787" spans="1:21" s="17" customFormat="1" ht="66">
      <c r="A1787" s="15"/>
      <c r="B1787" s="159" t="s">
        <v>970</v>
      </c>
      <c r="C1787" s="134" t="s">
        <v>939</v>
      </c>
      <c r="D1787" s="135" t="s">
        <v>14</v>
      </c>
      <c r="E1787" s="135" t="s">
        <v>471</v>
      </c>
      <c r="F1787" s="135" t="s">
        <v>971</v>
      </c>
      <c r="G1787" s="135" t="s">
        <v>10</v>
      </c>
      <c r="H1787" s="136">
        <f>H1788</f>
        <v>2700000</v>
      </c>
      <c r="I1787" s="105">
        <f>ROUND(K1787*1000,2)</f>
        <v>2700000</v>
      </c>
      <c r="J1787" s="16">
        <f>H1787-I1787</f>
        <v>0</v>
      </c>
      <c r="K1787" s="22">
        <v>2700</v>
      </c>
      <c r="O1787" s="22">
        <v>2700</v>
      </c>
      <c r="P1787" s="22">
        <v>2700</v>
      </c>
      <c r="Q1787" s="22">
        <v>2700</v>
      </c>
      <c r="R1787" s="22">
        <f>H1787-O1787</f>
        <v>2697300</v>
      </c>
      <c r="S1787" s="22" t="e">
        <f>#REF!-P1787</f>
        <v>#REF!</v>
      </c>
      <c r="T1787" s="22" t="e">
        <f>#REF!-Q1787</f>
        <v>#REF!</v>
      </c>
      <c r="U1787" s="18" t="str">
        <f t="shared" si="361"/>
        <v>16 3 03 00000000</v>
      </c>
    </row>
    <row r="1788" spans="1:21" s="17" customFormat="1" ht="39.6">
      <c r="A1788" s="15"/>
      <c r="B1788" s="159" t="s">
        <v>153</v>
      </c>
      <c r="C1788" s="134" t="s">
        <v>939</v>
      </c>
      <c r="D1788" s="135" t="s">
        <v>14</v>
      </c>
      <c r="E1788" s="135" t="s">
        <v>471</v>
      </c>
      <c r="F1788" s="135" t="s">
        <v>972</v>
      </c>
      <c r="G1788" s="135" t="s">
        <v>10</v>
      </c>
      <c r="H1788" s="136">
        <f>H1789</f>
        <v>2700000</v>
      </c>
      <c r="I1788" s="105">
        <f>ROUND(K1788*1000,2)</f>
        <v>2700000</v>
      </c>
      <c r="J1788" s="16">
        <f>H1788-I1788</f>
        <v>0</v>
      </c>
      <c r="K1788" s="22">
        <v>2700</v>
      </c>
      <c r="O1788" s="22">
        <v>2700</v>
      </c>
      <c r="P1788" s="22">
        <v>2700</v>
      </c>
      <c r="Q1788" s="22">
        <v>2700</v>
      </c>
      <c r="R1788" s="22">
        <f>H1788-O1788</f>
        <v>2697300</v>
      </c>
      <c r="S1788" s="22" t="e">
        <f>#REF!-P1788</f>
        <v>#REF!</v>
      </c>
      <c r="T1788" s="22" t="e">
        <f>#REF!-Q1788</f>
        <v>#REF!</v>
      </c>
      <c r="U1788" s="18" t="str">
        <f t="shared" si="361"/>
        <v>16 3 03 20350000</v>
      </c>
    </row>
    <row r="1789" spans="1:21" s="17" customFormat="1" ht="26.4">
      <c r="A1789" s="15"/>
      <c r="B1789" s="159" t="s">
        <v>29</v>
      </c>
      <c r="C1789" s="134" t="s">
        <v>939</v>
      </c>
      <c r="D1789" s="135" t="s">
        <v>14</v>
      </c>
      <c r="E1789" s="135" t="s">
        <v>471</v>
      </c>
      <c r="F1789" s="135" t="s">
        <v>972</v>
      </c>
      <c r="G1789" s="135" t="s">
        <v>30</v>
      </c>
      <c r="H1789" s="136">
        <f>H1790</f>
        <v>2700000</v>
      </c>
      <c r="I1789" s="105">
        <f>ROUND(K1789*1000,2)</f>
        <v>2700000</v>
      </c>
      <c r="J1789" s="16">
        <f>H1789-I1789</f>
        <v>0</v>
      </c>
      <c r="K1789" s="22">
        <v>2700</v>
      </c>
      <c r="O1789" s="22">
        <v>2700</v>
      </c>
      <c r="P1789" s="22">
        <v>2700</v>
      </c>
      <c r="Q1789" s="22">
        <v>2700</v>
      </c>
      <c r="R1789" s="22">
        <f>H1789-O1789</f>
        <v>2697300</v>
      </c>
      <c r="S1789" s="22" t="e">
        <f>#REF!-P1789</f>
        <v>#REF!</v>
      </c>
      <c r="T1789" s="22" t="e">
        <f>#REF!-Q1789</f>
        <v>#REF!</v>
      </c>
      <c r="U1789" s="18" t="str">
        <f t="shared" si="361"/>
        <v>16 3 03 20350240</v>
      </c>
    </row>
    <row r="1790" spans="1:21" s="17" customFormat="1" ht="15.6">
      <c r="A1790" s="15"/>
      <c r="B1790" s="133" t="s">
        <v>31</v>
      </c>
      <c r="C1790" s="134" t="s">
        <v>939</v>
      </c>
      <c r="D1790" s="135" t="s">
        <v>14</v>
      </c>
      <c r="E1790" s="135" t="s">
        <v>471</v>
      </c>
      <c r="F1790" s="135" t="s">
        <v>972</v>
      </c>
      <c r="G1790" s="135" t="s">
        <v>32</v>
      </c>
      <c r="H1790" s="136">
        <v>2700000</v>
      </c>
      <c r="I1790" s="105"/>
      <c r="J1790" s="16"/>
      <c r="K1790" s="22"/>
      <c r="O1790" s="22"/>
      <c r="P1790" s="22"/>
      <c r="Q1790" s="22"/>
      <c r="R1790" s="22"/>
      <c r="S1790" s="22"/>
      <c r="T1790" s="22"/>
      <c r="U1790" s="18"/>
    </row>
    <row r="1791" spans="1:21" s="17" customFormat="1" ht="66">
      <c r="A1791" s="15"/>
      <c r="B1791" s="159" t="s">
        <v>973</v>
      </c>
      <c r="C1791" s="134" t="s">
        <v>939</v>
      </c>
      <c r="D1791" s="135" t="s">
        <v>14</v>
      </c>
      <c r="E1791" s="135" t="s">
        <v>471</v>
      </c>
      <c r="F1791" s="135" t="s">
        <v>974</v>
      </c>
      <c r="G1791" s="135" t="s">
        <v>10</v>
      </c>
      <c r="H1791" s="136">
        <f>H1792</f>
        <v>765000</v>
      </c>
      <c r="I1791" s="105">
        <f>ROUND(K1791*1000,2)</f>
        <v>765000</v>
      </c>
      <c r="J1791" s="16">
        <f>H1791-I1791</f>
        <v>0</v>
      </c>
      <c r="K1791" s="22">
        <v>765</v>
      </c>
      <c r="O1791" s="22">
        <v>765</v>
      </c>
      <c r="P1791" s="22">
        <v>765</v>
      </c>
      <c r="Q1791" s="22">
        <v>765</v>
      </c>
      <c r="R1791" s="22">
        <f>H1791-O1791</f>
        <v>764235</v>
      </c>
      <c r="S1791" s="22" t="e">
        <f>#REF!-P1791</f>
        <v>#REF!</v>
      </c>
      <c r="T1791" s="22" t="e">
        <f>#REF!-Q1791</f>
        <v>#REF!</v>
      </c>
      <c r="U1791" s="18" t="str">
        <f t="shared" si="361"/>
        <v>16 3 04 00000000</v>
      </c>
    </row>
    <row r="1792" spans="1:21" s="17" customFormat="1" ht="39.6">
      <c r="A1792" s="15"/>
      <c r="B1792" s="159" t="s">
        <v>153</v>
      </c>
      <c r="C1792" s="134" t="s">
        <v>939</v>
      </c>
      <c r="D1792" s="135" t="s">
        <v>14</v>
      </c>
      <c r="E1792" s="135" t="s">
        <v>471</v>
      </c>
      <c r="F1792" s="135" t="s">
        <v>975</v>
      </c>
      <c r="G1792" s="135" t="s">
        <v>10</v>
      </c>
      <c r="H1792" s="136">
        <f>H1793</f>
        <v>765000</v>
      </c>
      <c r="I1792" s="105">
        <f>ROUND(K1792*1000,2)</f>
        <v>765000</v>
      </c>
      <c r="J1792" s="16">
        <f>H1792-I1792</f>
        <v>0</v>
      </c>
      <c r="K1792" s="22">
        <v>765</v>
      </c>
      <c r="O1792" s="22">
        <v>765</v>
      </c>
      <c r="P1792" s="22">
        <v>765</v>
      </c>
      <c r="Q1792" s="22">
        <v>765</v>
      </c>
      <c r="R1792" s="22">
        <f>H1792-O1792</f>
        <v>764235</v>
      </c>
      <c r="S1792" s="22" t="e">
        <f>#REF!-P1792</f>
        <v>#REF!</v>
      </c>
      <c r="T1792" s="22" t="e">
        <f>#REF!-Q1792</f>
        <v>#REF!</v>
      </c>
      <c r="U1792" s="18" t="str">
        <f t="shared" si="361"/>
        <v>16 3 04 20350000</v>
      </c>
    </row>
    <row r="1793" spans="1:21" s="17" customFormat="1" ht="26.4">
      <c r="A1793" s="15"/>
      <c r="B1793" s="159" t="s">
        <v>29</v>
      </c>
      <c r="C1793" s="134" t="s">
        <v>939</v>
      </c>
      <c r="D1793" s="135" t="s">
        <v>14</v>
      </c>
      <c r="E1793" s="135" t="s">
        <v>471</v>
      </c>
      <c r="F1793" s="135" t="s">
        <v>975</v>
      </c>
      <c r="G1793" s="135" t="s">
        <v>30</v>
      </c>
      <c r="H1793" s="136">
        <f>H1794</f>
        <v>765000</v>
      </c>
      <c r="I1793" s="105">
        <f>ROUND(K1793*1000,2)</f>
        <v>765000</v>
      </c>
      <c r="J1793" s="16">
        <f>H1793-I1793</f>
        <v>0</v>
      </c>
      <c r="K1793" s="22">
        <v>765</v>
      </c>
      <c r="O1793" s="22">
        <v>765</v>
      </c>
      <c r="P1793" s="22">
        <v>765</v>
      </c>
      <c r="Q1793" s="22">
        <v>765</v>
      </c>
      <c r="R1793" s="22">
        <f>H1793-O1793</f>
        <v>764235</v>
      </c>
      <c r="S1793" s="22" t="e">
        <f>#REF!-P1793</f>
        <v>#REF!</v>
      </c>
      <c r="T1793" s="22" t="e">
        <f>#REF!-Q1793</f>
        <v>#REF!</v>
      </c>
      <c r="U1793" s="18" t="str">
        <f t="shared" si="361"/>
        <v>16 3 04 20350240</v>
      </c>
    </row>
    <row r="1794" spans="1:21" s="17" customFormat="1" ht="15.6">
      <c r="A1794" s="15"/>
      <c r="B1794" s="133" t="s">
        <v>31</v>
      </c>
      <c r="C1794" s="134" t="s">
        <v>939</v>
      </c>
      <c r="D1794" s="135" t="s">
        <v>14</v>
      </c>
      <c r="E1794" s="135" t="s">
        <v>471</v>
      </c>
      <c r="F1794" s="135" t="s">
        <v>975</v>
      </c>
      <c r="G1794" s="135" t="s">
        <v>32</v>
      </c>
      <c r="H1794" s="136">
        <v>765000</v>
      </c>
      <c r="I1794" s="105"/>
      <c r="J1794" s="16"/>
      <c r="K1794" s="22"/>
      <c r="O1794" s="22"/>
      <c r="P1794" s="22"/>
      <c r="Q1794" s="22"/>
      <c r="R1794" s="22"/>
      <c r="S1794" s="22"/>
      <c r="T1794" s="22"/>
      <c r="U1794" s="18"/>
    </row>
    <row r="1795" spans="1:21" s="17" customFormat="1" ht="39.6">
      <c r="A1795" s="15"/>
      <c r="B1795" s="158" t="s">
        <v>976</v>
      </c>
      <c r="C1795" s="134" t="s">
        <v>939</v>
      </c>
      <c r="D1795" s="135" t="s">
        <v>14</v>
      </c>
      <c r="E1795" s="135" t="s">
        <v>471</v>
      </c>
      <c r="F1795" s="135" t="s">
        <v>977</v>
      </c>
      <c r="G1795" s="135" t="s">
        <v>10</v>
      </c>
      <c r="H1795" s="136">
        <f>H1796</f>
        <v>15349490</v>
      </c>
      <c r="I1795" s="105">
        <f>ROUND(K1795*1000,2)</f>
        <v>15349490</v>
      </c>
      <c r="J1795" s="16">
        <f>H1795-I1795</f>
        <v>0</v>
      </c>
      <c r="K1795" s="22">
        <v>15349.49</v>
      </c>
      <c r="O1795" s="22">
        <v>15349.49</v>
      </c>
      <c r="P1795" s="22">
        <v>15349.49</v>
      </c>
      <c r="Q1795" s="22">
        <v>15349.49</v>
      </c>
      <c r="R1795" s="22">
        <f>H1795-O1795</f>
        <v>15334140.51</v>
      </c>
      <c r="S1795" s="22" t="e">
        <f>#REF!-P1795</f>
        <v>#REF!</v>
      </c>
      <c r="T1795" s="22" t="e">
        <f>#REF!-Q1795</f>
        <v>#REF!</v>
      </c>
      <c r="U1795" s="18" t="str">
        <f t="shared" si="361"/>
        <v>85 0 00 00000000</v>
      </c>
    </row>
    <row r="1796" spans="1:21" s="70" customFormat="1" ht="39.6">
      <c r="A1796" s="69"/>
      <c r="B1796" s="133" t="s">
        <v>978</v>
      </c>
      <c r="C1796" s="134" t="s">
        <v>939</v>
      </c>
      <c r="D1796" s="135" t="s">
        <v>14</v>
      </c>
      <c r="E1796" s="135" t="s">
        <v>471</v>
      </c>
      <c r="F1796" s="135" t="s">
        <v>979</v>
      </c>
      <c r="G1796" s="135" t="s">
        <v>10</v>
      </c>
      <c r="H1796" s="136">
        <f>H1797+H1806</f>
        <v>15349490</v>
      </c>
      <c r="I1796" s="105">
        <f>ROUND(K1796*1000,2)</f>
        <v>15349490</v>
      </c>
      <c r="J1796" s="16">
        <f>H1796-I1796</f>
        <v>0</v>
      </c>
      <c r="K1796" s="22">
        <v>15349.49</v>
      </c>
      <c r="O1796" s="22">
        <v>15349.49</v>
      </c>
      <c r="P1796" s="22">
        <v>15349.49</v>
      </c>
      <c r="Q1796" s="22">
        <v>15349.49</v>
      </c>
      <c r="R1796" s="22">
        <f>H1796-O1796</f>
        <v>15334140.51</v>
      </c>
      <c r="S1796" s="22" t="e">
        <f>#REF!-P1796</f>
        <v>#REF!</v>
      </c>
      <c r="T1796" s="22" t="e">
        <f>#REF!-Q1796</f>
        <v>#REF!</v>
      </c>
      <c r="U1796" s="18" t="str">
        <f t="shared" si="361"/>
        <v>85 1 00 00000000</v>
      </c>
    </row>
    <row r="1797" spans="1:21" s="17" customFormat="1" ht="26.4">
      <c r="A1797" s="15"/>
      <c r="B1797" s="159" t="s">
        <v>19</v>
      </c>
      <c r="C1797" s="134" t="s">
        <v>939</v>
      </c>
      <c r="D1797" s="135" t="s">
        <v>14</v>
      </c>
      <c r="E1797" s="135" t="s">
        <v>471</v>
      </c>
      <c r="F1797" s="135" t="s">
        <v>980</v>
      </c>
      <c r="G1797" s="135" t="s">
        <v>10</v>
      </c>
      <c r="H1797" s="136">
        <f>H1798+H1801+H1803</f>
        <v>1772940</v>
      </c>
      <c r="I1797" s="105">
        <f>ROUND(K1797*1000,2)</f>
        <v>1772940</v>
      </c>
      <c r="J1797" s="16">
        <f>H1797-I1797</f>
        <v>0</v>
      </c>
      <c r="K1797" s="22">
        <v>1772.94</v>
      </c>
      <c r="O1797" s="22">
        <v>1772.94</v>
      </c>
      <c r="P1797" s="22">
        <v>1772.94</v>
      </c>
      <c r="Q1797" s="22">
        <v>1772.94</v>
      </c>
      <c r="R1797" s="22">
        <f>H1797-O1797</f>
        <v>1771167.06</v>
      </c>
      <c r="S1797" s="22" t="e">
        <f>#REF!-P1797</f>
        <v>#REF!</v>
      </c>
      <c r="T1797" s="22" t="e">
        <f>#REF!-Q1797</f>
        <v>#REF!</v>
      </c>
      <c r="U1797" s="18" t="str">
        <f t="shared" si="361"/>
        <v>85 1 00 10010000</v>
      </c>
    </row>
    <row r="1798" spans="1:21" s="17" customFormat="1" ht="26.4">
      <c r="A1798" s="15"/>
      <c r="B1798" s="133" t="s">
        <v>21</v>
      </c>
      <c r="C1798" s="134" t="s">
        <v>939</v>
      </c>
      <c r="D1798" s="135" t="s">
        <v>14</v>
      </c>
      <c r="E1798" s="135" t="s">
        <v>471</v>
      </c>
      <c r="F1798" s="135" t="s">
        <v>980</v>
      </c>
      <c r="G1798" s="135" t="s">
        <v>22</v>
      </c>
      <c r="H1798" s="136">
        <f>SUM(H1799:H1800)</f>
        <v>387250</v>
      </c>
      <c r="I1798" s="105">
        <f>ROUND(K1798*1000,2)</f>
        <v>387250</v>
      </c>
      <c r="J1798" s="16">
        <f>H1798-I1798</f>
        <v>0</v>
      </c>
      <c r="K1798" s="22">
        <v>387.25</v>
      </c>
      <c r="O1798" s="22">
        <v>387.25</v>
      </c>
      <c r="P1798" s="22">
        <v>387.25</v>
      </c>
      <c r="Q1798" s="22">
        <v>387.25</v>
      </c>
      <c r="R1798" s="22">
        <f>H1798-O1798</f>
        <v>386862.75</v>
      </c>
      <c r="S1798" s="22" t="e">
        <f>#REF!-P1798</f>
        <v>#REF!</v>
      </c>
      <c r="T1798" s="22" t="e">
        <f>#REF!-Q1798</f>
        <v>#REF!</v>
      </c>
      <c r="U1798" s="18" t="str">
        <f t="shared" si="361"/>
        <v>85 1 00 10010120</v>
      </c>
    </row>
    <row r="1799" spans="1:21" s="17" customFormat="1" ht="26.4">
      <c r="A1799" s="15"/>
      <c r="B1799" s="133" t="s">
        <v>23</v>
      </c>
      <c r="C1799" s="134" t="s">
        <v>939</v>
      </c>
      <c r="D1799" s="135" t="s">
        <v>14</v>
      </c>
      <c r="E1799" s="135" t="s">
        <v>471</v>
      </c>
      <c r="F1799" s="135" t="s">
        <v>980</v>
      </c>
      <c r="G1799" s="135" t="s">
        <v>24</v>
      </c>
      <c r="H1799" s="136">
        <v>303080</v>
      </c>
      <c r="I1799" s="105"/>
      <c r="J1799" s="16"/>
      <c r="K1799" s="22"/>
      <c r="O1799" s="22"/>
      <c r="P1799" s="22"/>
      <c r="Q1799" s="22"/>
      <c r="R1799" s="22"/>
      <c r="S1799" s="22"/>
      <c r="T1799" s="22"/>
      <c r="U1799" s="18"/>
    </row>
    <row r="1800" spans="1:21" s="17" customFormat="1" ht="39.6">
      <c r="A1800" s="15"/>
      <c r="B1800" s="133" t="s">
        <v>27</v>
      </c>
      <c r="C1800" s="134" t="s">
        <v>939</v>
      </c>
      <c r="D1800" s="135" t="s">
        <v>14</v>
      </c>
      <c r="E1800" s="135" t="s">
        <v>471</v>
      </c>
      <c r="F1800" s="135" t="s">
        <v>980</v>
      </c>
      <c r="G1800" s="135" t="s">
        <v>28</v>
      </c>
      <c r="H1800" s="136">
        <v>84170</v>
      </c>
      <c r="I1800" s="105"/>
      <c r="J1800" s="16"/>
      <c r="K1800" s="22"/>
      <c r="O1800" s="22"/>
      <c r="P1800" s="22"/>
      <c r="Q1800" s="22"/>
      <c r="R1800" s="22"/>
      <c r="S1800" s="22"/>
      <c r="T1800" s="22"/>
      <c r="U1800" s="18"/>
    </row>
    <row r="1801" spans="1:21" s="17" customFormat="1" ht="26.4">
      <c r="A1801" s="15"/>
      <c r="B1801" s="133" t="s">
        <v>29</v>
      </c>
      <c r="C1801" s="134" t="s">
        <v>939</v>
      </c>
      <c r="D1801" s="135" t="s">
        <v>14</v>
      </c>
      <c r="E1801" s="135" t="s">
        <v>471</v>
      </c>
      <c r="F1801" s="135" t="s">
        <v>980</v>
      </c>
      <c r="G1801" s="135" t="s">
        <v>30</v>
      </c>
      <c r="H1801" s="136">
        <f>H1802</f>
        <v>1183980</v>
      </c>
      <c r="I1801" s="105">
        <f>ROUND(K1801*1000,2)</f>
        <v>1183980</v>
      </c>
      <c r="J1801" s="16">
        <f>H1801-I1801</f>
        <v>0</v>
      </c>
      <c r="K1801" s="22">
        <v>1183.98</v>
      </c>
      <c r="O1801" s="22">
        <v>1183.98</v>
      </c>
      <c r="P1801" s="22">
        <v>1183.98</v>
      </c>
      <c r="Q1801" s="22">
        <v>1183.98</v>
      </c>
      <c r="R1801" s="22">
        <f>H1801-O1801</f>
        <v>1182796.02</v>
      </c>
      <c r="S1801" s="22" t="e">
        <f>#REF!-P1801</f>
        <v>#REF!</v>
      </c>
      <c r="T1801" s="22" t="e">
        <f>#REF!-Q1801</f>
        <v>#REF!</v>
      </c>
      <c r="U1801" s="18" t="str">
        <f t="shared" si="361"/>
        <v>85 1 00 10010240</v>
      </c>
    </row>
    <row r="1802" spans="1:21" s="17" customFormat="1" ht="15.6">
      <c r="A1802" s="15"/>
      <c r="B1802" s="133" t="s">
        <v>31</v>
      </c>
      <c r="C1802" s="134" t="s">
        <v>939</v>
      </c>
      <c r="D1802" s="135" t="s">
        <v>14</v>
      </c>
      <c r="E1802" s="135" t="s">
        <v>471</v>
      </c>
      <c r="F1802" s="135" t="s">
        <v>980</v>
      </c>
      <c r="G1802" s="135" t="s">
        <v>32</v>
      </c>
      <c r="H1802" s="136">
        <v>1183980</v>
      </c>
      <c r="I1802" s="105"/>
      <c r="J1802" s="16"/>
      <c r="K1802" s="22"/>
      <c r="O1802" s="22"/>
      <c r="P1802" s="22"/>
      <c r="Q1802" s="22"/>
      <c r="R1802" s="22"/>
      <c r="S1802" s="22"/>
      <c r="T1802" s="22"/>
      <c r="U1802" s="18"/>
    </row>
    <row r="1803" spans="1:21" s="17" customFormat="1" ht="15.6">
      <c r="A1803" s="15"/>
      <c r="B1803" s="133" t="s">
        <v>33</v>
      </c>
      <c r="C1803" s="134" t="s">
        <v>939</v>
      </c>
      <c r="D1803" s="135" t="s">
        <v>14</v>
      </c>
      <c r="E1803" s="135" t="s">
        <v>471</v>
      </c>
      <c r="F1803" s="135" t="s">
        <v>980</v>
      </c>
      <c r="G1803" s="135" t="s">
        <v>34</v>
      </c>
      <c r="H1803" s="136">
        <f>SUM(H1804:H1805)</f>
        <v>201710</v>
      </c>
      <c r="I1803" s="105">
        <f>ROUND(K1803*1000,2)</f>
        <v>201710</v>
      </c>
      <c r="J1803" s="16">
        <f>H1803-I1803</f>
        <v>0</v>
      </c>
      <c r="K1803" s="22">
        <v>201.71</v>
      </c>
      <c r="O1803" s="22">
        <v>201.71</v>
      </c>
      <c r="P1803" s="22">
        <v>201.71</v>
      </c>
      <c r="Q1803" s="22">
        <v>201.71</v>
      </c>
      <c r="R1803" s="22">
        <f>H1803-O1803</f>
        <v>201508.29</v>
      </c>
      <c r="S1803" s="22" t="e">
        <f>#REF!-P1803</f>
        <v>#REF!</v>
      </c>
      <c r="T1803" s="22" t="e">
        <f>#REF!-Q1803</f>
        <v>#REF!</v>
      </c>
      <c r="U1803" s="18" t="str">
        <f t="shared" si="361"/>
        <v>85 1 00 10010850</v>
      </c>
    </row>
    <row r="1804" spans="1:21" s="17" customFormat="1" ht="15.6">
      <c r="A1804" s="15"/>
      <c r="B1804" s="133" t="s">
        <v>35</v>
      </c>
      <c r="C1804" s="134" t="s">
        <v>939</v>
      </c>
      <c r="D1804" s="135" t="s">
        <v>14</v>
      </c>
      <c r="E1804" s="135" t="s">
        <v>471</v>
      </c>
      <c r="F1804" s="135" t="s">
        <v>980</v>
      </c>
      <c r="G1804" s="135">
        <v>851</v>
      </c>
      <c r="H1804" s="136">
        <v>200390</v>
      </c>
      <c r="I1804" s="105"/>
      <c r="J1804" s="16"/>
      <c r="K1804" s="22"/>
      <c r="O1804" s="22"/>
      <c r="P1804" s="22"/>
      <c r="Q1804" s="22"/>
      <c r="R1804" s="22"/>
      <c r="S1804" s="22"/>
      <c r="T1804" s="22"/>
      <c r="U1804" s="18"/>
    </row>
    <row r="1805" spans="1:21" s="17" customFormat="1" ht="15.6">
      <c r="A1805" s="15"/>
      <c r="B1805" s="133" t="s">
        <v>78</v>
      </c>
      <c r="C1805" s="134" t="s">
        <v>939</v>
      </c>
      <c r="D1805" s="135" t="s">
        <v>14</v>
      </c>
      <c r="E1805" s="135" t="s">
        <v>471</v>
      </c>
      <c r="F1805" s="135" t="s">
        <v>980</v>
      </c>
      <c r="G1805" s="135" t="s">
        <v>79</v>
      </c>
      <c r="H1805" s="136">
        <v>1320</v>
      </c>
      <c r="I1805" s="105"/>
      <c r="J1805" s="16"/>
      <c r="K1805" s="22"/>
      <c r="O1805" s="22"/>
      <c r="P1805" s="22"/>
      <c r="Q1805" s="22"/>
      <c r="R1805" s="22"/>
      <c r="S1805" s="22"/>
      <c r="T1805" s="22"/>
      <c r="U1805" s="18"/>
    </row>
    <row r="1806" spans="1:21" s="17" customFormat="1" ht="26.4">
      <c r="A1806" s="15"/>
      <c r="B1806" s="159" t="s">
        <v>39</v>
      </c>
      <c r="C1806" s="134" t="s">
        <v>939</v>
      </c>
      <c r="D1806" s="135" t="s">
        <v>14</v>
      </c>
      <c r="E1806" s="135" t="s">
        <v>471</v>
      </c>
      <c r="F1806" s="135" t="s">
        <v>981</v>
      </c>
      <c r="G1806" s="135" t="s">
        <v>10</v>
      </c>
      <c r="H1806" s="136">
        <f>H1807</f>
        <v>13576550</v>
      </c>
      <c r="I1806" s="105">
        <f>ROUND(K1806*1000,2)</f>
        <v>13576550</v>
      </c>
      <c r="J1806" s="16">
        <f>H1806-I1806</f>
        <v>0</v>
      </c>
      <c r="K1806" s="22">
        <v>13576.55</v>
      </c>
      <c r="O1806" s="22">
        <v>13576.55</v>
      </c>
      <c r="P1806" s="22">
        <v>13576.55</v>
      </c>
      <c r="Q1806" s="22">
        <v>13576.55</v>
      </c>
      <c r="R1806" s="22">
        <f>H1806-O1806</f>
        <v>13562973.449999999</v>
      </c>
      <c r="S1806" s="22" t="e">
        <f>#REF!-P1806</f>
        <v>#REF!</v>
      </c>
      <c r="T1806" s="22" t="e">
        <f>#REF!-Q1806</f>
        <v>#REF!</v>
      </c>
      <c r="U1806" s="18" t="str">
        <f t="shared" si="361"/>
        <v>85 1 00 10020000</v>
      </c>
    </row>
    <row r="1807" spans="1:21" s="17" customFormat="1" ht="26.4">
      <c r="A1807" s="15"/>
      <c r="B1807" s="133" t="s">
        <v>21</v>
      </c>
      <c r="C1807" s="134" t="s">
        <v>939</v>
      </c>
      <c r="D1807" s="135" t="s">
        <v>14</v>
      </c>
      <c r="E1807" s="135" t="s">
        <v>471</v>
      </c>
      <c r="F1807" s="135" t="s">
        <v>981</v>
      </c>
      <c r="G1807" s="135" t="s">
        <v>22</v>
      </c>
      <c r="H1807" s="136">
        <f>SUM(H1808:H1809)</f>
        <v>13576550</v>
      </c>
      <c r="I1807" s="105">
        <f>ROUND(K1807*1000,2)</f>
        <v>13576550</v>
      </c>
      <c r="J1807" s="16">
        <f>H1807-I1807</f>
        <v>0</v>
      </c>
      <c r="K1807" s="22">
        <v>13576.55</v>
      </c>
      <c r="O1807" s="22">
        <v>13576.55</v>
      </c>
      <c r="P1807" s="22">
        <v>13576.55</v>
      </c>
      <c r="Q1807" s="22">
        <v>13576.55</v>
      </c>
      <c r="R1807" s="22">
        <f>H1807-O1807</f>
        <v>13562973.449999999</v>
      </c>
      <c r="S1807" s="22" t="e">
        <f>#REF!-P1807</f>
        <v>#REF!</v>
      </c>
      <c r="T1807" s="22" t="e">
        <f>#REF!-Q1807</f>
        <v>#REF!</v>
      </c>
      <c r="U1807" s="18" t="str">
        <f t="shared" si="361"/>
        <v>85 1 00 10020120</v>
      </c>
    </row>
    <row r="1808" spans="1:21" s="26" customFormat="1" ht="15.6">
      <c r="A1808" s="23"/>
      <c r="B1808" s="137" t="s">
        <v>41</v>
      </c>
      <c r="C1808" s="134" t="s">
        <v>939</v>
      </c>
      <c r="D1808" s="135" t="s">
        <v>14</v>
      </c>
      <c r="E1808" s="135" t="s">
        <v>471</v>
      </c>
      <c r="F1808" s="135" t="s">
        <v>981</v>
      </c>
      <c r="G1808" s="135" t="s">
        <v>42</v>
      </c>
      <c r="H1808" s="136">
        <v>10427460</v>
      </c>
      <c r="I1808" s="106"/>
      <c r="J1808" s="25"/>
      <c r="K1808" s="24"/>
      <c r="O1808" s="24"/>
      <c r="P1808" s="24"/>
      <c r="Q1808" s="24"/>
      <c r="R1808" s="24"/>
      <c r="S1808" s="24"/>
      <c r="T1808" s="24"/>
      <c r="U1808" s="27"/>
    </row>
    <row r="1809" spans="1:21" s="26" customFormat="1" ht="39.6">
      <c r="A1809" s="23"/>
      <c r="B1809" s="137" t="s">
        <v>27</v>
      </c>
      <c r="C1809" s="134" t="s">
        <v>939</v>
      </c>
      <c r="D1809" s="135" t="s">
        <v>14</v>
      </c>
      <c r="E1809" s="135" t="s">
        <v>471</v>
      </c>
      <c r="F1809" s="135" t="s">
        <v>981</v>
      </c>
      <c r="G1809" s="135" t="s">
        <v>28</v>
      </c>
      <c r="H1809" s="136">
        <v>3149090</v>
      </c>
      <c r="I1809" s="106"/>
      <c r="J1809" s="25"/>
      <c r="K1809" s="24"/>
      <c r="O1809" s="24"/>
      <c r="P1809" s="24"/>
      <c r="Q1809" s="24"/>
      <c r="R1809" s="24"/>
      <c r="S1809" s="24"/>
      <c r="T1809" s="24"/>
      <c r="U1809" s="27"/>
    </row>
    <row r="1810" spans="1:21" s="17" customFormat="1" ht="15.6">
      <c r="A1810" s="15"/>
      <c r="B1810" s="133"/>
      <c r="C1810" s="134"/>
      <c r="D1810" s="135"/>
      <c r="E1810" s="135"/>
      <c r="F1810" s="135"/>
      <c r="G1810" s="135"/>
      <c r="H1810" s="136"/>
      <c r="I1810" s="105">
        <f t="shared" ref="I1810:I1817" si="362">ROUND(K1810*1000,2)</f>
        <v>0</v>
      </c>
      <c r="J1810" s="16">
        <f t="shared" ref="J1810:J1817" si="363">H1810-I1810</f>
        <v>0</v>
      </c>
      <c r="K1810" s="22"/>
      <c r="O1810" s="22"/>
      <c r="P1810" s="22"/>
      <c r="Q1810" s="22"/>
      <c r="R1810" s="22">
        <f t="shared" ref="R1810:R1817" si="364">H1810-O1810</f>
        <v>0</v>
      </c>
      <c r="S1810" s="22" t="e">
        <f>#REF!-P1810</f>
        <v>#REF!</v>
      </c>
      <c r="T1810" s="22" t="e">
        <f>#REF!-Q1810</f>
        <v>#REF!</v>
      </c>
      <c r="U1810" s="18" t="str">
        <f t="shared" si="361"/>
        <v/>
      </c>
    </row>
    <row r="1811" spans="1:21" s="17" customFormat="1" ht="15.6">
      <c r="A1811" s="15"/>
      <c r="B1811" s="123" t="s">
        <v>982</v>
      </c>
      <c r="C1811" s="124" t="s">
        <v>983</v>
      </c>
      <c r="D1811" s="125" t="s">
        <v>8</v>
      </c>
      <c r="E1811" s="125" t="s">
        <v>8</v>
      </c>
      <c r="F1811" s="125" t="s">
        <v>9</v>
      </c>
      <c r="G1811" s="125" t="s">
        <v>10</v>
      </c>
      <c r="H1811" s="78">
        <f t="shared" ref="H1811:H1814" si="365">H1812</f>
        <v>14384000</v>
      </c>
      <c r="I1811" s="107">
        <f t="shared" si="362"/>
        <v>14384000</v>
      </c>
      <c r="J1811" s="16">
        <f t="shared" si="363"/>
        <v>0</v>
      </c>
      <c r="K1811" s="28">
        <v>14384</v>
      </c>
      <c r="O1811" s="28">
        <v>14384</v>
      </c>
      <c r="P1811" s="28">
        <v>14384</v>
      </c>
      <c r="Q1811" s="28">
        <v>14384</v>
      </c>
      <c r="R1811" s="28">
        <f t="shared" si="364"/>
        <v>14369616</v>
      </c>
      <c r="S1811" s="28" t="e">
        <f>#REF!-P1811</f>
        <v>#REF!</v>
      </c>
      <c r="T1811" s="28" t="e">
        <f>#REF!-Q1811</f>
        <v>#REF!</v>
      </c>
      <c r="U1811" s="18" t="str">
        <f t="shared" si="361"/>
        <v>00 0 00 00000000</v>
      </c>
    </row>
    <row r="1812" spans="1:21" s="17" customFormat="1" ht="15.6">
      <c r="A1812" s="15"/>
      <c r="B1812" s="126" t="s">
        <v>11</v>
      </c>
      <c r="C1812" s="127" t="s">
        <v>983</v>
      </c>
      <c r="D1812" s="128" t="s">
        <v>12</v>
      </c>
      <c r="E1812" s="128" t="s">
        <v>8</v>
      </c>
      <c r="F1812" s="128" t="s">
        <v>9</v>
      </c>
      <c r="G1812" s="128" t="s">
        <v>10</v>
      </c>
      <c r="H1812" s="77">
        <f t="shared" si="365"/>
        <v>14384000</v>
      </c>
      <c r="I1812" s="79">
        <f t="shared" si="362"/>
        <v>14384000</v>
      </c>
      <c r="J1812" s="16">
        <f t="shared" si="363"/>
        <v>0</v>
      </c>
      <c r="K1812" s="19">
        <v>14384</v>
      </c>
      <c r="O1812" s="19">
        <v>14384</v>
      </c>
      <c r="P1812" s="19">
        <v>14384</v>
      </c>
      <c r="Q1812" s="19">
        <v>14384</v>
      </c>
      <c r="R1812" s="19">
        <f t="shared" si="364"/>
        <v>14369616</v>
      </c>
      <c r="S1812" s="19" t="e">
        <f>#REF!-P1812</f>
        <v>#REF!</v>
      </c>
      <c r="T1812" s="19" t="e">
        <f>#REF!-Q1812</f>
        <v>#REF!</v>
      </c>
      <c r="U1812" s="18" t="str">
        <f t="shared" si="361"/>
        <v>00 0 00 00000000</v>
      </c>
    </row>
    <row r="1813" spans="1:21" s="17" customFormat="1" ht="39.6">
      <c r="A1813" s="15"/>
      <c r="B1813" s="129" t="s">
        <v>333</v>
      </c>
      <c r="C1813" s="130" t="s">
        <v>983</v>
      </c>
      <c r="D1813" s="131" t="s">
        <v>12</v>
      </c>
      <c r="E1813" s="131" t="s">
        <v>334</v>
      </c>
      <c r="F1813" s="131" t="s">
        <v>9</v>
      </c>
      <c r="G1813" s="131" t="s">
        <v>10</v>
      </c>
      <c r="H1813" s="132">
        <f t="shared" si="365"/>
        <v>14384000</v>
      </c>
      <c r="I1813" s="104">
        <f t="shared" si="362"/>
        <v>14384000</v>
      </c>
      <c r="J1813" s="16">
        <f t="shared" si="363"/>
        <v>0</v>
      </c>
      <c r="K1813" s="20">
        <v>14384</v>
      </c>
      <c r="O1813" s="20">
        <v>14384</v>
      </c>
      <c r="P1813" s="20">
        <v>14384</v>
      </c>
      <c r="Q1813" s="20">
        <v>14384</v>
      </c>
      <c r="R1813" s="20">
        <f t="shared" si="364"/>
        <v>14369616</v>
      </c>
      <c r="S1813" s="20" t="e">
        <f>#REF!-P1813</f>
        <v>#REF!</v>
      </c>
      <c r="T1813" s="20" t="e">
        <f>#REF!-Q1813</f>
        <v>#REF!</v>
      </c>
      <c r="U1813" s="18" t="str">
        <f t="shared" si="361"/>
        <v>00 0 00 00000000</v>
      </c>
    </row>
    <row r="1814" spans="1:21" s="17" customFormat="1" ht="26.4">
      <c r="A1814" s="15"/>
      <c r="B1814" s="139" t="s">
        <v>984</v>
      </c>
      <c r="C1814" s="134" t="s">
        <v>983</v>
      </c>
      <c r="D1814" s="135" t="s">
        <v>12</v>
      </c>
      <c r="E1814" s="135" t="s">
        <v>334</v>
      </c>
      <c r="F1814" s="135" t="s">
        <v>985</v>
      </c>
      <c r="G1814" s="135" t="s">
        <v>10</v>
      </c>
      <c r="H1814" s="136">
        <f t="shared" si="365"/>
        <v>14384000</v>
      </c>
      <c r="I1814" s="105">
        <f t="shared" si="362"/>
        <v>14384000</v>
      </c>
      <c r="J1814" s="16">
        <f t="shared" si="363"/>
        <v>0</v>
      </c>
      <c r="K1814" s="22">
        <v>14384</v>
      </c>
      <c r="O1814" s="22">
        <v>14384</v>
      </c>
      <c r="P1814" s="22">
        <v>14384</v>
      </c>
      <c r="Q1814" s="22">
        <v>14384</v>
      </c>
      <c r="R1814" s="22">
        <f t="shared" si="364"/>
        <v>14369616</v>
      </c>
      <c r="S1814" s="22" t="e">
        <f>#REF!-P1814</f>
        <v>#REF!</v>
      </c>
      <c r="T1814" s="22" t="e">
        <f>#REF!-Q1814</f>
        <v>#REF!</v>
      </c>
      <c r="U1814" s="18" t="str">
        <f t="shared" si="361"/>
        <v>86 0 00 00000000</v>
      </c>
    </row>
    <row r="1815" spans="1:21" s="17" customFormat="1" ht="26.4">
      <c r="A1815" s="15"/>
      <c r="B1815" s="139" t="s">
        <v>986</v>
      </c>
      <c r="C1815" s="134" t="s">
        <v>983</v>
      </c>
      <c r="D1815" s="135" t="s">
        <v>12</v>
      </c>
      <c r="E1815" s="135" t="s">
        <v>334</v>
      </c>
      <c r="F1815" s="135" t="s">
        <v>987</v>
      </c>
      <c r="G1815" s="135" t="s">
        <v>10</v>
      </c>
      <c r="H1815" s="136">
        <f>H1816+H1826</f>
        <v>14384000</v>
      </c>
      <c r="I1815" s="105">
        <f t="shared" si="362"/>
        <v>14384000</v>
      </c>
      <c r="J1815" s="16">
        <f t="shared" si="363"/>
        <v>0</v>
      </c>
      <c r="K1815" s="22">
        <v>14384</v>
      </c>
      <c r="O1815" s="22">
        <v>14384</v>
      </c>
      <c r="P1815" s="22">
        <v>14384</v>
      </c>
      <c r="Q1815" s="22">
        <v>14384</v>
      </c>
      <c r="R1815" s="22">
        <f t="shared" si="364"/>
        <v>14369616</v>
      </c>
      <c r="S1815" s="22" t="e">
        <f>#REF!-P1815</f>
        <v>#REF!</v>
      </c>
      <c r="T1815" s="22" t="e">
        <f>#REF!-Q1815</f>
        <v>#REF!</v>
      </c>
      <c r="U1815" s="18" t="str">
        <f t="shared" si="361"/>
        <v>86 1 00 00000000</v>
      </c>
    </row>
    <row r="1816" spans="1:21" s="17" customFormat="1" ht="26.4">
      <c r="A1816" s="15"/>
      <c r="B1816" s="133" t="s">
        <v>19</v>
      </c>
      <c r="C1816" s="134" t="s">
        <v>983</v>
      </c>
      <c r="D1816" s="135" t="s">
        <v>12</v>
      </c>
      <c r="E1816" s="135" t="s">
        <v>334</v>
      </c>
      <c r="F1816" s="135" t="s">
        <v>988</v>
      </c>
      <c r="G1816" s="135" t="s">
        <v>10</v>
      </c>
      <c r="H1816" s="136">
        <f>H1817+H1820+H1822</f>
        <v>3916210</v>
      </c>
      <c r="I1816" s="105">
        <f t="shared" si="362"/>
        <v>3916210</v>
      </c>
      <c r="J1816" s="16">
        <f t="shared" si="363"/>
        <v>0</v>
      </c>
      <c r="K1816" s="22">
        <v>3916.21</v>
      </c>
      <c r="O1816" s="22">
        <v>3916.21</v>
      </c>
      <c r="P1816" s="22">
        <v>3916.21</v>
      </c>
      <c r="Q1816" s="22">
        <v>3916.21</v>
      </c>
      <c r="R1816" s="22">
        <f t="shared" si="364"/>
        <v>3912293.79</v>
      </c>
      <c r="S1816" s="22" t="e">
        <f>#REF!-P1816</f>
        <v>#REF!</v>
      </c>
      <c r="T1816" s="22" t="e">
        <f>#REF!-Q1816</f>
        <v>#REF!</v>
      </c>
      <c r="U1816" s="18" t="str">
        <f t="shared" si="361"/>
        <v>86 1 00 10010000</v>
      </c>
    </row>
    <row r="1817" spans="1:21" s="17" customFormat="1" ht="26.4">
      <c r="A1817" s="15"/>
      <c r="B1817" s="137" t="s">
        <v>21</v>
      </c>
      <c r="C1817" s="134" t="s">
        <v>983</v>
      </c>
      <c r="D1817" s="135" t="s">
        <v>12</v>
      </c>
      <c r="E1817" s="135" t="s">
        <v>334</v>
      </c>
      <c r="F1817" s="135" t="s">
        <v>988</v>
      </c>
      <c r="G1817" s="135" t="s">
        <v>22</v>
      </c>
      <c r="H1817" s="136">
        <f>SUM(H1818:H1819)</f>
        <v>546530</v>
      </c>
      <c r="I1817" s="105">
        <f t="shared" si="362"/>
        <v>546530</v>
      </c>
      <c r="J1817" s="16">
        <f t="shared" si="363"/>
        <v>0</v>
      </c>
      <c r="K1817" s="22">
        <v>546.53</v>
      </c>
      <c r="O1817" s="22">
        <v>546.53</v>
      </c>
      <c r="P1817" s="22">
        <v>546.53</v>
      </c>
      <c r="Q1817" s="22">
        <v>546.53</v>
      </c>
      <c r="R1817" s="22">
        <f t="shared" si="364"/>
        <v>545983.47</v>
      </c>
      <c r="S1817" s="22" t="e">
        <f>#REF!-P1817</f>
        <v>#REF!</v>
      </c>
      <c r="T1817" s="22" t="e">
        <f>#REF!-Q1817</f>
        <v>#REF!</v>
      </c>
      <c r="U1817" s="18" t="str">
        <f t="shared" si="361"/>
        <v>86 1 00 10010120</v>
      </c>
    </row>
    <row r="1818" spans="1:21" s="26" customFormat="1" ht="26.4">
      <c r="A1818" s="23"/>
      <c r="B1818" s="137" t="s">
        <v>23</v>
      </c>
      <c r="C1818" s="134" t="s">
        <v>983</v>
      </c>
      <c r="D1818" s="135" t="s">
        <v>12</v>
      </c>
      <c r="E1818" s="135" t="s">
        <v>334</v>
      </c>
      <c r="F1818" s="135" t="s">
        <v>988</v>
      </c>
      <c r="G1818" s="135">
        <v>122</v>
      </c>
      <c r="H1818" s="136">
        <v>476497</v>
      </c>
      <c r="I1818" s="106"/>
      <c r="J1818" s="25"/>
      <c r="K1818" s="24"/>
      <c r="O1818" s="24"/>
      <c r="P1818" s="24"/>
      <c r="Q1818" s="24"/>
      <c r="R1818" s="24"/>
      <c r="S1818" s="24"/>
      <c r="T1818" s="24"/>
      <c r="U1818" s="27"/>
    </row>
    <row r="1819" spans="1:21" s="26" customFormat="1" ht="39.6">
      <c r="A1819" s="23"/>
      <c r="B1819" s="137" t="s">
        <v>27</v>
      </c>
      <c r="C1819" s="134" t="s">
        <v>983</v>
      </c>
      <c r="D1819" s="135" t="s">
        <v>12</v>
      </c>
      <c r="E1819" s="135" t="s">
        <v>334</v>
      </c>
      <c r="F1819" s="135" t="s">
        <v>988</v>
      </c>
      <c r="G1819" s="135" t="s">
        <v>28</v>
      </c>
      <c r="H1819" s="136">
        <v>70033</v>
      </c>
      <c r="I1819" s="106"/>
      <c r="J1819" s="25"/>
      <c r="K1819" s="24"/>
      <c r="O1819" s="24"/>
      <c r="P1819" s="24"/>
      <c r="Q1819" s="24"/>
      <c r="R1819" s="24"/>
      <c r="S1819" s="24"/>
      <c r="T1819" s="24"/>
      <c r="U1819" s="27"/>
    </row>
    <row r="1820" spans="1:21" s="17" customFormat="1" ht="26.4">
      <c r="A1820" s="15"/>
      <c r="B1820" s="133" t="s">
        <v>29</v>
      </c>
      <c r="C1820" s="134" t="s">
        <v>983</v>
      </c>
      <c r="D1820" s="135" t="s">
        <v>12</v>
      </c>
      <c r="E1820" s="135" t="s">
        <v>334</v>
      </c>
      <c r="F1820" s="135" t="s">
        <v>988</v>
      </c>
      <c r="G1820" s="135" t="s">
        <v>30</v>
      </c>
      <c r="H1820" s="136">
        <f>H1821</f>
        <v>3257980</v>
      </c>
      <c r="I1820" s="105">
        <f>ROUND(K1820*1000,2)</f>
        <v>3257980</v>
      </c>
      <c r="J1820" s="16">
        <f>H1820-I1820</f>
        <v>0</v>
      </c>
      <c r="K1820" s="22">
        <v>3257.98</v>
      </c>
      <c r="O1820" s="22">
        <v>3257.98</v>
      </c>
      <c r="P1820" s="22">
        <v>3257.98</v>
      </c>
      <c r="Q1820" s="22">
        <v>3257.98</v>
      </c>
      <c r="R1820" s="22">
        <f>H1820-O1820</f>
        <v>3254722.02</v>
      </c>
      <c r="S1820" s="22" t="e">
        <f>#REF!-P1820</f>
        <v>#REF!</v>
      </c>
      <c r="T1820" s="22" t="e">
        <f>#REF!-Q1820</f>
        <v>#REF!</v>
      </c>
      <c r="U1820" s="18" t="str">
        <f t="shared" si="361"/>
        <v>86 1 00 10010240</v>
      </c>
    </row>
    <row r="1821" spans="1:21" s="17" customFormat="1" ht="15.6">
      <c r="A1821" s="15"/>
      <c r="B1821" s="133" t="s">
        <v>31</v>
      </c>
      <c r="C1821" s="134" t="s">
        <v>983</v>
      </c>
      <c r="D1821" s="135" t="s">
        <v>12</v>
      </c>
      <c r="E1821" s="135" t="s">
        <v>334</v>
      </c>
      <c r="F1821" s="135" t="s">
        <v>988</v>
      </c>
      <c r="G1821" s="135" t="s">
        <v>32</v>
      </c>
      <c r="H1821" s="136">
        <v>3257980</v>
      </c>
      <c r="I1821" s="105"/>
      <c r="J1821" s="16"/>
      <c r="K1821" s="22"/>
      <c r="O1821" s="22"/>
      <c r="P1821" s="22"/>
      <c r="Q1821" s="22"/>
      <c r="R1821" s="22"/>
      <c r="S1821" s="22"/>
      <c r="T1821" s="22"/>
      <c r="U1821" s="18"/>
    </row>
    <row r="1822" spans="1:21" s="17" customFormat="1" ht="15.6">
      <c r="A1822" s="15"/>
      <c r="B1822" s="133" t="s">
        <v>33</v>
      </c>
      <c r="C1822" s="134" t="s">
        <v>983</v>
      </c>
      <c r="D1822" s="135" t="s">
        <v>12</v>
      </c>
      <c r="E1822" s="135" t="s">
        <v>334</v>
      </c>
      <c r="F1822" s="135" t="s">
        <v>988</v>
      </c>
      <c r="G1822" s="135" t="s">
        <v>34</v>
      </c>
      <c r="H1822" s="136">
        <f>SUM(H1823:H1825)</f>
        <v>111700</v>
      </c>
      <c r="I1822" s="105">
        <f>ROUND(K1822*1000,2)</f>
        <v>111700</v>
      </c>
      <c r="J1822" s="16">
        <f>H1822-I1822</f>
        <v>0</v>
      </c>
      <c r="K1822" s="22">
        <v>111.69999999999999</v>
      </c>
      <c r="O1822" s="22">
        <v>111.69999999999999</v>
      </c>
      <c r="P1822" s="22">
        <v>111.69999999999999</v>
      </c>
      <c r="Q1822" s="22">
        <v>111.69999999999999</v>
      </c>
      <c r="R1822" s="22">
        <f>H1822-O1822</f>
        <v>111588.3</v>
      </c>
      <c r="S1822" s="22" t="e">
        <f>#REF!-P1822</f>
        <v>#REF!</v>
      </c>
      <c r="T1822" s="22" t="e">
        <f>#REF!-Q1822</f>
        <v>#REF!</v>
      </c>
      <c r="U1822" s="18" t="str">
        <f t="shared" si="361"/>
        <v>86 1 00 10010850</v>
      </c>
    </row>
    <row r="1823" spans="1:21" s="26" customFormat="1" ht="15.6">
      <c r="A1823" s="23"/>
      <c r="B1823" s="137" t="s">
        <v>35</v>
      </c>
      <c r="C1823" s="134" t="s">
        <v>983</v>
      </c>
      <c r="D1823" s="135" t="s">
        <v>12</v>
      </c>
      <c r="E1823" s="135" t="s">
        <v>334</v>
      </c>
      <c r="F1823" s="135" t="s">
        <v>988</v>
      </c>
      <c r="G1823" s="135" t="s">
        <v>36</v>
      </c>
      <c r="H1823" s="136">
        <v>79825</v>
      </c>
      <c r="I1823" s="106"/>
      <c r="J1823" s="25"/>
      <c r="K1823" s="24"/>
      <c r="O1823" s="24"/>
      <c r="P1823" s="24"/>
      <c r="Q1823" s="24"/>
      <c r="R1823" s="24"/>
      <c r="S1823" s="24"/>
      <c r="T1823" s="24"/>
      <c r="U1823" s="27"/>
    </row>
    <row r="1824" spans="1:21" s="26" customFormat="1" ht="15.6">
      <c r="A1824" s="23"/>
      <c r="B1824" s="137" t="s">
        <v>37</v>
      </c>
      <c r="C1824" s="134" t="s">
        <v>983</v>
      </c>
      <c r="D1824" s="135" t="s">
        <v>12</v>
      </c>
      <c r="E1824" s="135" t="s">
        <v>334</v>
      </c>
      <c r="F1824" s="135" t="s">
        <v>988</v>
      </c>
      <c r="G1824" s="135" t="s">
        <v>38</v>
      </c>
      <c r="H1824" s="136">
        <v>1875</v>
      </c>
      <c r="I1824" s="106"/>
      <c r="J1824" s="25"/>
      <c r="K1824" s="24"/>
      <c r="O1824" s="24"/>
      <c r="P1824" s="24"/>
      <c r="Q1824" s="24"/>
      <c r="R1824" s="24"/>
      <c r="S1824" s="24"/>
      <c r="T1824" s="24"/>
      <c r="U1824" s="27"/>
    </row>
    <row r="1825" spans="1:21" s="26" customFormat="1" ht="15.6">
      <c r="A1825" s="23"/>
      <c r="B1825" s="137" t="s">
        <v>78</v>
      </c>
      <c r="C1825" s="134" t="s">
        <v>983</v>
      </c>
      <c r="D1825" s="135" t="s">
        <v>12</v>
      </c>
      <c r="E1825" s="135" t="s">
        <v>334</v>
      </c>
      <c r="F1825" s="135" t="s">
        <v>988</v>
      </c>
      <c r="G1825" s="135" t="s">
        <v>79</v>
      </c>
      <c r="H1825" s="136">
        <v>30000</v>
      </c>
      <c r="I1825" s="106"/>
      <c r="J1825" s="25"/>
      <c r="K1825" s="24"/>
      <c r="O1825" s="24"/>
      <c r="P1825" s="24"/>
      <c r="Q1825" s="24"/>
      <c r="R1825" s="24"/>
      <c r="S1825" s="24"/>
      <c r="T1825" s="24"/>
      <c r="U1825" s="27"/>
    </row>
    <row r="1826" spans="1:21" s="17" customFormat="1" ht="26.4">
      <c r="A1826" s="15"/>
      <c r="B1826" s="137" t="s">
        <v>39</v>
      </c>
      <c r="C1826" s="134" t="s">
        <v>983</v>
      </c>
      <c r="D1826" s="135" t="s">
        <v>12</v>
      </c>
      <c r="E1826" s="135" t="s">
        <v>334</v>
      </c>
      <c r="F1826" s="135" t="s">
        <v>989</v>
      </c>
      <c r="G1826" s="135" t="s">
        <v>10</v>
      </c>
      <c r="H1826" s="136">
        <f>H1827</f>
        <v>10467790</v>
      </c>
      <c r="I1826" s="105">
        <f>ROUND(K1826*1000,2)</f>
        <v>10467790</v>
      </c>
      <c r="J1826" s="16">
        <f>H1826-I1826</f>
        <v>0</v>
      </c>
      <c r="K1826" s="22">
        <v>10467.790000000001</v>
      </c>
      <c r="O1826" s="22">
        <v>10467.790000000001</v>
      </c>
      <c r="P1826" s="22">
        <v>10467.790000000001</v>
      </c>
      <c r="Q1826" s="22">
        <v>10467.790000000001</v>
      </c>
      <c r="R1826" s="22">
        <f>H1826-O1826</f>
        <v>10457322.210000001</v>
      </c>
      <c r="S1826" s="22" t="e">
        <f>#REF!-P1826</f>
        <v>#REF!</v>
      </c>
      <c r="T1826" s="22" t="e">
        <f>#REF!-Q1826</f>
        <v>#REF!</v>
      </c>
      <c r="U1826" s="18" t="str">
        <f t="shared" si="361"/>
        <v>86 1 00 10020000</v>
      </c>
    </row>
    <row r="1827" spans="1:21" s="17" customFormat="1" ht="26.4">
      <c r="A1827" s="15"/>
      <c r="B1827" s="137" t="s">
        <v>21</v>
      </c>
      <c r="C1827" s="134" t="s">
        <v>983</v>
      </c>
      <c r="D1827" s="135" t="s">
        <v>12</v>
      </c>
      <c r="E1827" s="135" t="s">
        <v>334</v>
      </c>
      <c r="F1827" s="135" t="s">
        <v>989</v>
      </c>
      <c r="G1827" s="135" t="s">
        <v>22</v>
      </c>
      <c r="H1827" s="136">
        <f>SUM(H1828:H1829)</f>
        <v>10467790</v>
      </c>
      <c r="I1827" s="105">
        <f>ROUND(K1827*1000,2)</f>
        <v>10467790</v>
      </c>
      <c r="J1827" s="16">
        <f>H1827-I1827</f>
        <v>0</v>
      </c>
      <c r="K1827" s="22">
        <v>10467.790000000001</v>
      </c>
      <c r="O1827" s="22">
        <v>10467.790000000001</v>
      </c>
      <c r="P1827" s="22">
        <v>10467.790000000001</v>
      </c>
      <c r="Q1827" s="22">
        <v>10467.790000000001</v>
      </c>
      <c r="R1827" s="22">
        <f>H1827-O1827</f>
        <v>10457322.210000001</v>
      </c>
      <c r="S1827" s="22" t="e">
        <f>#REF!-P1827</f>
        <v>#REF!</v>
      </c>
      <c r="T1827" s="22" t="e">
        <f>#REF!-Q1827</f>
        <v>#REF!</v>
      </c>
      <c r="U1827" s="18" t="str">
        <f t="shared" si="361"/>
        <v>86 1 00 10020120</v>
      </c>
    </row>
    <row r="1828" spans="1:21" s="26" customFormat="1" ht="15.6">
      <c r="A1828" s="23"/>
      <c r="B1828" s="137" t="s">
        <v>41</v>
      </c>
      <c r="C1828" s="134" t="s">
        <v>983</v>
      </c>
      <c r="D1828" s="135" t="s">
        <v>12</v>
      </c>
      <c r="E1828" s="135" t="s">
        <v>334</v>
      </c>
      <c r="F1828" s="135" t="s">
        <v>989</v>
      </c>
      <c r="G1828" s="135" t="s">
        <v>42</v>
      </c>
      <c r="H1828" s="136">
        <v>8039780</v>
      </c>
      <c r="I1828" s="106"/>
      <c r="J1828" s="25"/>
      <c r="K1828" s="24"/>
      <c r="O1828" s="24"/>
      <c r="P1828" s="24"/>
      <c r="Q1828" s="24"/>
      <c r="R1828" s="24"/>
      <c r="S1828" s="24"/>
      <c r="T1828" s="24"/>
      <c r="U1828" s="27"/>
    </row>
    <row r="1829" spans="1:21" s="26" customFormat="1" ht="39.6">
      <c r="A1829" s="23"/>
      <c r="B1829" s="137" t="s">
        <v>27</v>
      </c>
      <c r="C1829" s="134" t="s">
        <v>983</v>
      </c>
      <c r="D1829" s="135" t="s">
        <v>12</v>
      </c>
      <c r="E1829" s="135" t="s">
        <v>334</v>
      </c>
      <c r="F1829" s="135" t="s">
        <v>989</v>
      </c>
      <c r="G1829" s="135" t="s">
        <v>28</v>
      </c>
      <c r="H1829" s="136">
        <v>2428010</v>
      </c>
      <c r="I1829" s="106"/>
      <c r="J1829" s="25"/>
      <c r="K1829" s="24"/>
      <c r="O1829" s="24"/>
      <c r="P1829" s="24"/>
      <c r="Q1829" s="24"/>
      <c r="R1829" s="24"/>
      <c r="S1829" s="24"/>
      <c r="T1829" s="24"/>
      <c r="U1829" s="27"/>
    </row>
    <row r="1830" spans="1:21" s="17" customFormat="1" ht="15.6">
      <c r="A1830" s="15"/>
      <c r="B1830" s="139"/>
      <c r="C1830" s="134"/>
      <c r="D1830" s="135"/>
      <c r="E1830" s="135"/>
      <c r="F1830" s="135"/>
      <c r="G1830" s="135"/>
      <c r="H1830" s="136"/>
      <c r="I1830" s="105">
        <f>ROUND(K1830*1000,2)</f>
        <v>0</v>
      </c>
      <c r="J1830" s="16">
        <f>H1830-I1830</f>
        <v>0</v>
      </c>
      <c r="K1830" s="22"/>
      <c r="O1830" s="22"/>
      <c r="P1830" s="22"/>
      <c r="Q1830" s="22"/>
      <c r="R1830" s="22">
        <f>H1830-O1830</f>
        <v>0</v>
      </c>
      <c r="S1830" s="22" t="e">
        <f>#REF!-P1830</f>
        <v>#REF!</v>
      </c>
      <c r="T1830" s="22" t="e">
        <f>#REF!-Q1830</f>
        <v>#REF!</v>
      </c>
      <c r="U1830" s="18" t="str">
        <f t="shared" si="361"/>
        <v/>
      </c>
    </row>
    <row r="1831" spans="1:21">
      <c r="B1831" s="123" t="s">
        <v>990</v>
      </c>
      <c r="C1831" s="176"/>
      <c r="D1831" s="125"/>
      <c r="E1831" s="125"/>
      <c r="F1831" s="125"/>
      <c r="G1831" s="125"/>
      <c r="H1831" s="78">
        <f>H20+H77+H291+H382+H429+H471+H708+H902+H1119+H1194+H1287+H1372+H1465+H1734+H1664+H1811</f>
        <v>8029027238</v>
      </c>
      <c r="I1831" s="122">
        <f>ROUND(K1831*1000,2)</f>
        <v>8029027240</v>
      </c>
      <c r="J1831" s="72">
        <f>H1831-I1831</f>
        <v>-2</v>
      </c>
      <c r="K1831" s="71">
        <v>8029027.2400000012</v>
      </c>
      <c r="O1831" s="28">
        <v>8029027.2400000012</v>
      </c>
      <c r="P1831" s="28">
        <v>8006432.7300000004</v>
      </c>
      <c r="Q1831" s="28">
        <v>8125650.7400000002</v>
      </c>
      <c r="R1831" s="28">
        <f>H1831-O1831</f>
        <v>8020998210.7600002</v>
      </c>
      <c r="S1831" s="28" t="e">
        <f>#REF!-P1831</f>
        <v>#REF!</v>
      </c>
      <c r="T1831" s="28" t="e">
        <f>#REF!-Q1831</f>
        <v>#REF!</v>
      </c>
      <c r="U1831" s="18"/>
    </row>
    <row r="1832" spans="1:21">
      <c r="B1832" s="123"/>
      <c r="C1832" s="176"/>
      <c r="D1832" s="125"/>
      <c r="E1832" s="125"/>
      <c r="F1832" s="125"/>
      <c r="G1832" s="125"/>
      <c r="H1832" s="78"/>
      <c r="I1832" s="78"/>
      <c r="J1832" s="78"/>
      <c r="K1832" s="78"/>
      <c r="O1832" s="78"/>
      <c r="P1832" s="78"/>
      <c r="Q1832" s="28"/>
      <c r="R1832" s="78"/>
      <c r="S1832" s="78"/>
      <c r="T1832" s="28"/>
      <c r="U1832" s="18"/>
    </row>
    <row r="1833" spans="1:21">
      <c r="B1833" s="198" t="s">
        <v>1015</v>
      </c>
      <c r="C1833" s="199"/>
      <c r="D1833" s="200"/>
      <c r="E1833" s="200"/>
      <c r="F1833" s="201"/>
      <c r="G1833" s="201"/>
      <c r="H1833" s="200"/>
      <c r="I1833" s="78"/>
      <c r="J1833" s="78"/>
      <c r="K1833" s="78"/>
      <c r="O1833" s="78"/>
      <c r="P1833" s="78"/>
      <c r="Q1833" s="28"/>
      <c r="R1833" s="78"/>
      <c r="S1833" s="78"/>
      <c r="T1833" s="28"/>
      <c r="U1833" s="18"/>
    </row>
    <row r="1834" spans="1:21">
      <c r="B1834" s="198" t="s">
        <v>1010</v>
      </c>
      <c r="C1834" s="199"/>
      <c r="D1834" s="200"/>
      <c r="E1834" s="200"/>
      <c r="F1834" s="201"/>
      <c r="G1834" s="201"/>
      <c r="H1834" s="200"/>
      <c r="I1834" s="78"/>
      <c r="J1834" s="78"/>
      <c r="K1834" s="78"/>
      <c r="O1834" s="78"/>
      <c r="P1834" s="78"/>
      <c r="Q1834" s="28"/>
      <c r="R1834" s="78"/>
      <c r="S1834" s="78"/>
      <c r="T1834" s="28"/>
      <c r="U1834" s="18"/>
    </row>
    <row r="1835" spans="1:21">
      <c r="B1835" s="198" t="s">
        <v>1011</v>
      </c>
      <c r="C1835" s="199"/>
      <c r="D1835" s="200"/>
      <c r="E1835" s="200"/>
      <c r="F1835" s="201"/>
      <c r="G1835" s="201"/>
      <c r="H1835" s="200"/>
      <c r="I1835" s="78"/>
      <c r="J1835" s="78"/>
      <c r="K1835" s="78"/>
      <c r="O1835" s="78"/>
      <c r="P1835" s="78"/>
      <c r="Q1835" s="28"/>
      <c r="R1835" s="78"/>
      <c r="S1835" s="78"/>
      <c r="T1835" s="28"/>
      <c r="U1835" s="18"/>
    </row>
    <row r="1836" spans="1:21">
      <c r="B1836" s="198" t="s">
        <v>996</v>
      </c>
      <c r="C1836" s="199"/>
      <c r="D1836" s="202"/>
      <c r="E1836" s="202"/>
      <c r="F1836" s="201"/>
      <c r="G1836" s="201"/>
      <c r="H1836" s="6"/>
      <c r="I1836" s="78"/>
      <c r="J1836" s="78"/>
      <c r="K1836" s="78"/>
      <c r="O1836" s="78"/>
      <c r="P1836" s="78"/>
      <c r="Q1836" s="28"/>
      <c r="R1836" s="78"/>
      <c r="S1836" s="78"/>
      <c r="T1836" s="28"/>
      <c r="U1836" s="18"/>
    </row>
    <row r="1837" spans="1:21">
      <c r="B1837" s="198" t="s">
        <v>1016</v>
      </c>
      <c r="C1837" s="3"/>
      <c r="D1837" s="183"/>
      <c r="E1837" s="183"/>
      <c r="F1837" s="183"/>
      <c r="G1837" s="183"/>
      <c r="H1837" s="194"/>
      <c r="I1837" s="78"/>
      <c r="J1837" s="78"/>
      <c r="K1837" s="78"/>
      <c r="O1837" s="78"/>
      <c r="P1837" s="78"/>
      <c r="Q1837" s="28"/>
      <c r="R1837" s="78"/>
      <c r="S1837" s="78"/>
      <c r="T1837" s="28"/>
      <c r="U1837" s="18"/>
    </row>
    <row r="1838" spans="1:21">
      <c r="B1838" s="198" t="s">
        <v>1013</v>
      </c>
      <c r="C1838" s="3"/>
      <c r="D1838" s="183"/>
      <c r="E1838" s="183"/>
      <c r="F1838" s="203"/>
      <c r="G1838" s="204"/>
      <c r="H1838" s="5" t="s">
        <v>1017</v>
      </c>
      <c r="I1838" s="78"/>
      <c r="J1838" s="78"/>
      <c r="K1838" s="78"/>
      <c r="O1838" s="78"/>
      <c r="P1838" s="78"/>
      <c r="Q1838" s="28"/>
      <c r="R1838" s="78"/>
      <c r="S1838" s="78"/>
      <c r="T1838" s="28"/>
      <c r="U1838" s="18"/>
    </row>
    <row r="1839" spans="1:21">
      <c r="B1839" s="123"/>
      <c r="C1839" s="176"/>
      <c r="D1839" s="125"/>
      <c r="E1839" s="125"/>
      <c r="F1839" s="125"/>
      <c r="G1839" s="125"/>
      <c r="H1839" s="78"/>
      <c r="I1839" s="78"/>
      <c r="J1839" s="78"/>
      <c r="K1839" s="78"/>
      <c r="O1839" s="78"/>
      <c r="P1839" s="78"/>
      <c r="Q1839" s="28"/>
      <c r="R1839" s="78"/>
      <c r="S1839" s="78"/>
      <c r="T1839" s="28"/>
      <c r="U1839" s="18"/>
    </row>
    <row r="1840" spans="1:21">
      <c r="B1840" s="123"/>
      <c r="C1840" s="176"/>
      <c r="D1840" s="125"/>
      <c r="E1840" s="125"/>
      <c r="F1840" s="125"/>
      <c r="G1840" s="125"/>
      <c r="H1840" s="78"/>
      <c r="I1840" s="78"/>
      <c r="J1840" s="78"/>
      <c r="K1840" s="78"/>
      <c r="O1840" s="78"/>
      <c r="P1840" s="78"/>
      <c r="Q1840" s="28"/>
      <c r="R1840" s="78"/>
      <c r="S1840" s="78"/>
      <c r="T1840" s="28"/>
      <c r="U1840" s="18"/>
    </row>
    <row r="1841" spans="1:21">
      <c r="B1841" s="73"/>
      <c r="C1841" s="74"/>
      <c r="D1841" s="75"/>
      <c r="E1841" s="75"/>
      <c r="F1841" s="75"/>
      <c r="G1841" s="75"/>
      <c r="H1841" s="76"/>
      <c r="I1841" s="77">
        <f>ROUND(K1841*1000,2)</f>
        <v>0</v>
      </c>
      <c r="J1841" s="78">
        <f>H1841-I1841</f>
        <v>0</v>
      </c>
      <c r="K1841" s="76"/>
      <c r="O1841" s="76"/>
      <c r="P1841" s="76"/>
      <c r="Q1841" s="19"/>
      <c r="R1841" s="76"/>
      <c r="S1841" s="76"/>
      <c r="T1841" s="19"/>
      <c r="U1841" s="18"/>
    </row>
    <row r="1842" spans="1:21">
      <c r="B1842" s="177"/>
      <c r="C1842" s="178"/>
      <c r="D1842" s="100"/>
      <c r="E1842" s="100"/>
      <c r="F1842" s="100"/>
      <c r="G1842" s="100"/>
      <c r="H1842" s="85"/>
      <c r="I1842" s="77">
        <f>ROUND(K1842*1000,2)</f>
        <v>0</v>
      </c>
      <c r="J1842" s="78">
        <f>H1842-I1842</f>
        <v>0</v>
      </c>
      <c r="K1842" s="85"/>
      <c r="P1842" s="84"/>
      <c r="Q1842" s="19"/>
      <c r="S1842" s="84"/>
      <c r="T1842" s="19"/>
      <c r="U1842" s="18"/>
    </row>
    <row r="1843" spans="1:21">
      <c r="B1843" s="177"/>
      <c r="C1843" s="178"/>
      <c r="D1843" s="100"/>
      <c r="E1843" s="100"/>
      <c r="F1843" s="100"/>
      <c r="G1843" s="100"/>
      <c r="H1843" s="85"/>
      <c r="I1843" s="77"/>
      <c r="J1843" s="85"/>
      <c r="K1843" s="85"/>
      <c r="P1843" s="84"/>
      <c r="Q1843" s="19"/>
      <c r="S1843" s="84"/>
      <c r="T1843" s="19"/>
      <c r="U1843" s="18"/>
    </row>
    <row r="1844" spans="1:21" s="89" customFormat="1" ht="15.6">
      <c r="A1844" s="86"/>
      <c r="B1844" s="179"/>
      <c r="C1844" s="91"/>
      <c r="D1844" s="87"/>
      <c r="E1844" s="87"/>
      <c r="F1844" s="87"/>
      <c r="G1844" s="87"/>
      <c r="H1844" s="88">
        <v>8029027240</v>
      </c>
      <c r="I1844" s="88"/>
      <c r="J1844" s="88"/>
      <c r="K1844" s="88">
        <v>0</v>
      </c>
      <c r="O1844" s="90"/>
      <c r="P1844" s="90"/>
      <c r="Q1844" s="90"/>
      <c r="R1844" s="90"/>
      <c r="S1844" s="90"/>
      <c r="T1844" s="90"/>
      <c r="U1844" s="18"/>
    </row>
    <row r="1845" spans="1:21" s="89" customFormat="1" ht="15.6">
      <c r="A1845" s="86"/>
      <c r="B1845" s="179"/>
      <c r="C1845" s="91"/>
      <c r="D1845" s="87"/>
      <c r="E1845" s="87"/>
      <c r="F1845" s="91" t="s">
        <v>991</v>
      </c>
      <c r="G1845" s="91"/>
      <c r="H1845" s="88">
        <v>-2</v>
      </c>
      <c r="I1845" s="88"/>
      <c r="J1845" s="88"/>
      <c r="K1845" s="88"/>
      <c r="O1845" s="90"/>
      <c r="P1845" s="90"/>
      <c r="Q1845" s="90"/>
      <c r="R1845" s="90"/>
      <c r="S1845" s="90"/>
      <c r="T1845" s="90"/>
      <c r="U1845" s="18"/>
    </row>
    <row r="1846" spans="1:21" s="89" customFormat="1" ht="15.6">
      <c r="A1846" s="86"/>
      <c r="B1846" s="179"/>
      <c r="C1846" s="91"/>
      <c r="D1846" s="87"/>
      <c r="E1846" s="87"/>
      <c r="F1846" s="87"/>
      <c r="G1846" s="87"/>
      <c r="H1846" s="88">
        <f>H1831-H1844-H1845</f>
        <v>0</v>
      </c>
      <c r="I1846" s="88"/>
      <c r="J1846" s="88"/>
      <c r="K1846" s="88"/>
      <c r="O1846" s="90"/>
      <c r="P1846" s="90"/>
      <c r="Q1846" s="90"/>
      <c r="R1846" s="90"/>
      <c r="S1846" s="90"/>
      <c r="T1846" s="90"/>
      <c r="U1846" s="18"/>
    </row>
    <row r="1847" spans="1:21" s="89" customFormat="1" ht="15.6">
      <c r="A1847" s="86"/>
      <c r="B1847" s="179"/>
      <c r="C1847" s="91"/>
      <c r="D1847" s="87"/>
      <c r="E1847" s="87"/>
      <c r="F1847" s="87"/>
      <c r="G1847" s="87"/>
      <c r="H1847" s="88"/>
      <c r="I1847" s="88"/>
      <c r="J1847" s="88"/>
      <c r="K1847" s="88"/>
      <c r="O1847" s="90"/>
      <c r="P1847" s="90"/>
      <c r="Q1847" s="90"/>
      <c r="R1847" s="90"/>
      <c r="S1847" s="90"/>
      <c r="T1847" s="90"/>
      <c r="U1847" s="18"/>
    </row>
    <row r="1848" spans="1:21" s="89" customFormat="1" ht="15.6">
      <c r="A1848" s="86"/>
      <c r="B1848" s="179"/>
      <c r="C1848" s="91"/>
      <c r="D1848" s="87"/>
      <c r="E1848" s="87"/>
      <c r="F1848" s="87"/>
      <c r="G1848" s="87"/>
      <c r="H1848" s="88"/>
      <c r="I1848" s="88"/>
      <c r="J1848" s="88"/>
      <c r="K1848" s="88"/>
      <c r="O1848" s="90"/>
      <c r="P1848" s="90"/>
      <c r="Q1848" s="90"/>
      <c r="R1848" s="90"/>
      <c r="S1848" s="90"/>
      <c r="T1848" s="90"/>
      <c r="U1848" s="18"/>
    </row>
    <row r="1849" spans="1:21" s="89" customFormat="1" ht="15.6">
      <c r="A1849" s="86"/>
      <c r="B1849" s="179"/>
      <c r="C1849" s="91"/>
      <c r="D1849" s="87"/>
      <c r="E1849" s="87"/>
      <c r="F1849" s="87"/>
      <c r="G1849" s="87"/>
      <c r="H1849" s="88"/>
      <c r="I1849" s="88"/>
      <c r="J1849" s="88"/>
      <c r="K1849" s="88"/>
      <c r="O1849" s="90"/>
      <c r="P1849" s="90"/>
      <c r="Q1849" s="90"/>
      <c r="R1849" s="90"/>
      <c r="S1849" s="90"/>
      <c r="T1849" s="90"/>
      <c r="U1849" s="18"/>
    </row>
    <row r="1850" spans="1:21" s="89" customFormat="1" ht="15.6">
      <c r="A1850" s="86"/>
      <c r="B1850" s="179"/>
      <c r="C1850" s="91"/>
      <c r="D1850" s="87"/>
      <c r="E1850" s="87"/>
      <c r="F1850" s="87"/>
      <c r="G1850" s="87"/>
      <c r="H1850" s="88"/>
      <c r="I1850" s="88"/>
      <c r="J1850" s="88"/>
      <c r="K1850" s="88"/>
      <c r="O1850" s="90"/>
      <c r="P1850" s="90"/>
      <c r="Q1850" s="90"/>
      <c r="R1850" s="90"/>
      <c r="S1850" s="90"/>
      <c r="T1850" s="90"/>
      <c r="U1850" s="18"/>
    </row>
    <row r="1851" spans="1:21">
      <c r="B1851" s="177"/>
      <c r="C1851" s="178"/>
      <c r="D1851" s="100"/>
      <c r="E1851" s="100"/>
      <c r="F1851" s="100"/>
      <c r="G1851" s="100"/>
      <c r="H1851" s="85"/>
      <c r="U1851" s="18"/>
    </row>
    <row r="1852" spans="1:21">
      <c r="B1852" s="177"/>
      <c r="C1852" s="178"/>
      <c r="D1852" s="100"/>
      <c r="E1852" s="100"/>
      <c r="F1852" s="100"/>
      <c r="G1852" s="100"/>
      <c r="H1852" s="85"/>
      <c r="U1852" s="18"/>
    </row>
    <row r="1853" spans="1:21" s="94" customFormat="1" ht="15.6">
      <c r="A1853" s="93"/>
      <c r="B1853" s="180"/>
      <c r="C1853" s="95"/>
      <c r="D1853" s="95"/>
      <c r="E1853" s="95"/>
      <c r="F1853" s="96"/>
      <c r="G1853" s="97"/>
      <c r="H1853" s="98"/>
      <c r="J1853" s="98"/>
      <c r="K1853" s="98"/>
      <c r="O1853" s="98"/>
      <c r="P1853" s="95"/>
      <c r="R1853" s="98"/>
      <c r="S1853" s="95"/>
      <c r="U1853" s="18"/>
    </row>
    <row r="1854" spans="1:21">
      <c r="B1854" s="27"/>
      <c r="C1854" s="26"/>
      <c r="D1854" s="26"/>
      <c r="E1854" s="26"/>
      <c r="F1854" s="99"/>
      <c r="G1854" s="100"/>
      <c r="H1854" s="98"/>
      <c r="I1854" s="52"/>
      <c r="J1854" s="98"/>
      <c r="K1854" s="98"/>
      <c r="O1854" s="98"/>
      <c r="P1854" s="26"/>
      <c r="Q1854" s="52"/>
      <c r="R1854" s="98"/>
      <c r="S1854" s="26"/>
      <c r="T1854" s="52"/>
      <c r="U1854" s="18"/>
    </row>
    <row r="1855" spans="1:21">
      <c r="B1855" s="27"/>
      <c r="C1855" s="26"/>
      <c r="D1855" s="26"/>
      <c r="E1855" s="26"/>
      <c r="F1855" s="99"/>
      <c r="G1855" s="100"/>
      <c r="H1855" s="98"/>
      <c r="I1855" s="52"/>
      <c r="J1855" s="98"/>
      <c r="K1855" s="98"/>
      <c r="O1855" s="98"/>
      <c r="P1855" s="26"/>
      <c r="Q1855" s="52"/>
      <c r="R1855" s="98"/>
      <c r="S1855" s="26"/>
      <c r="T1855" s="52"/>
      <c r="U1855" s="18"/>
    </row>
    <row r="1856" spans="1:21">
      <c r="B1856" s="27"/>
      <c r="C1856" s="26"/>
      <c r="D1856" s="26"/>
      <c r="E1856" s="26"/>
      <c r="F1856" s="100"/>
      <c r="G1856" s="100"/>
      <c r="H1856" s="98"/>
      <c r="I1856" s="52"/>
      <c r="J1856" s="98"/>
      <c r="K1856" s="98"/>
      <c r="O1856" s="98"/>
      <c r="P1856" s="26"/>
      <c r="Q1856" s="52"/>
      <c r="R1856" s="98"/>
      <c r="S1856" s="26"/>
      <c r="T1856" s="52"/>
      <c r="U1856" s="18"/>
    </row>
    <row r="1857" spans="2:21">
      <c r="B1857" s="177"/>
      <c r="C1857" s="178"/>
      <c r="D1857" s="100"/>
      <c r="E1857" s="100"/>
      <c r="F1857" s="99"/>
      <c r="G1857" s="100"/>
      <c r="H1857" s="98"/>
      <c r="J1857" s="98"/>
      <c r="K1857" s="98"/>
      <c r="O1857" s="98"/>
      <c r="P1857" s="85"/>
      <c r="R1857" s="98"/>
      <c r="S1857" s="85"/>
      <c r="U1857" s="18"/>
    </row>
    <row r="1858" spans="2:21">
      <c r="B1858" s="177"/>
      <c r="C1858" s="178"/>
      <c r="D1858" s="100"/>
      <c r="E1858" s="100"/>
      <c r="F1858" s="99"/>
      <c r="G1858" s="100"/>
      <c r="H1858" s="98"/>
      <c r="J1858" s="98"/>
      <c r="K1858" s="98"/>
      <c r="O1858" s="98"/>
      <c r="P1858" s="85"/>
      <c r="R1858" s="98"/>
      <c r="S1858" s="85"/>
      <c r="U1858" s="18"/>
    </row>
    <row r="1859" spans="2:21">
      <c r="B1859" s="177"/>
      <c r="C1859" s="178"/>
      <c r="D1859" s="100"/>
      <c r="E1859" s="100"/>
      <c r="F1859" s="99"/>
      <c r="G1859" s="100"/>
      <c r="H1859" s="98"/>
      <c r="J1859" s="98"/>
      <c r="K1859" s="98"/>
      <c r="O1859" s="98"/>
      <c r="P1859" s="85"/>
      <c r="R1859" s="98"/>
      <c r="S1859" s="85"/>
      <c r="U1859" s="18"/>
    </row>
    <row r="1860" spans="2:21">
      <c r="B1860" s="177"/>
      <c r="C1860" s="178"/>
      <c r="D1860" s="100"/>
      <c r="E1860" s="100"/>
      <c r="F1860" s="100"/>
      <c r="G1860" s="100"/>
      <c r="H1860" s="85"/>
      <c r="J1860" s="85"/>
      <c r="K1860" s="85"/>
      <c r="O1860" s="85"/>
      <c r="P1860" s="85"/>
      <c r="R1860" s="85"/>
      <c r="S1860" s="85"/>
      <c r="U1860" s="18"/>
    </row>
    <row r="1861" spans="2:21">
      <c r="B1861" s="177"/>
      <c r="C1861" s="178"/>
      <c r="D1861" s="100"/>
      <c r="E1861" s="100"/>
      <c r="F1861" s="100"/>
      <c r="G1861" s="100"/>
      <c r="H1861" s="85"/>
      <c r="U1861" s="18" t="str">
        <f t="shared" si="361"/>
        <v/>
      </c>
    </row>
    <row r="1862" spans="2:21">
      <c r="B1862" s="177"/>
      <c r="C1862" s="178"/>
      <c r="D1862" s="100"/>
      <c r="E1862" s="100"/>
      <c r="F1862" s="100"/>
      <c r="G1862" s="100"/>
      <c r="H1862" s="85"/>
      <c r="I1862" s="101"/>
      <c r="J1862" s="85"/>
      <c r="K1862" s="85"/>
      <c r="O1862" s="85"/>
      <c r="P1862" s="85"/>
      <c r="Q1862" s="101"/>
      <c r="R1862" s="85"/>
      <c r="S1862" s="85"/>
      <c r="T1862" s="101"/>
      <c r="U1862" s="18" t="str">
        <f t="shared" si="361"/>
        <v/>
      </c>
    </row>
    <row r="1863" spans="2:21">
      <c r="B1863" s="177"/>
      <c r="C1863" s="178"/>
      <c r="D1863" s="100"/>
      <c r="E1863" s="100"/>
      <c r="F1863" s="100"/>
      <c r="G1863" s="100"/>
      <c r="H1863" s="85"/>
      <c r="I1863" s="101"/>
      <c r="J1863" s="85"/>
      <c r="K1863" s="85"/>
      <c r="O1863" s="85"/>
      <c r="P1863" s="85"/>
      <c r="Q1863" s="101"/>
      <c r="R1863" s="85"/>
      <c r="S1863" s="85"/>
      <c r="T1863" s="101"/>
      <c r="U1863" s="18" t="str">
        <f t="shared" si="361"/>
        <v/>
      </c>
    </row>
    <row r="1864" spans="2:21">
      <c r="B1864" s="177"/>
      <c r="C1864" s="178"/>
      <c r="D1864" s="100"/>
      <c r="E1864" s="100"/>
      <c r="F1864" s="100"/>
      <c r="G1864" s="100"/>
      <c r="H1864" s="85"/>
      <c r="I1864" s="101"/>
      <c r="J1864" s="85"/>
      <c r="K1864" s="85"/>
      <c r="O1864" s="85"/>
      <c r="P1864" s="85"/>
      <c r="Q1864" s="101"/>
      <c r="R1864" s="85"/>
      <c r="S1864" s="85"/>
      <c r="T1864" s="101"/>
      <c r="U1864" s="18" t="str">
        <f t="shared" si="361"/>
        <v/>
      </c>
    </row>
    <row r="1865" spans="2:21">
      <c r="B1865" s="177"/>
      <c r="C1865" s="178"/>
      <c r="D1865" s="100"/>
      <c r="E1865" s="100"/>
      <c r="F1865" s="100"/>
      <c r="G1865" s="100"/>
      <c r="H1865" s="84"/>
      <c r="I1865" s="85"/>
      <c r="J1865" s="84"/>
      <c r="K1865" s="84"/>
      <c r="O1865" s="84"/>
      <c r="P1865" s="85"/>
      <c r="Q1865" s="85"/>
      <c r="R1865" s="84"/>
      <c r="S1865" s="85"/>
      <c r="T1865" s="85"/>
      <c r="U1865" s="18" t="str">
        <f t="shared" si="361"/>
        <v/>
      </c>
    </row>
    <row r="1866" spans="2:21">
      <c r="B1866" s="177"/>
      <c r="C1866" s="178"/>
      <c r="D1866" s="100"/>
      <c r="E1866" s="100"/>
      <c r="F1866" s="100"/>
      <c r="G1866" s="100"/>
      <c r="H1866" s="84"/>
      <c r="I1866" s="85"/>
      <c r="J1866" s="84"/>
      <c r="K1866" s="84"/>
      <c r="O1866" s="84"/>
      <c r="P1866" s="85"/>
      <c r="Q1866" s="85"/>
      <c r="R1866" s="84"/>
      <c r="S1866" s="85"/>
      <c r="T1866" s="85"/>
      <c r="U1866" s="18" t="str">
        <f t="shared" si="361"/>
        <v/>
      </c>
    </row>
    <row r="1867" spans="2:21">
      <c r="B1867" s="177"/>
      <c r="C1867" s="178"/>
      <c r="D1867" s="100"/>
      <c r="E1867" s="100"/>
      <c r="F1867" s="100"/>
      <c r="G1867" s="100"/>
      <c r="H1867" s="84"/>
      <c r="I1867" s="85"/>
      <c r="J1867" s="84"/>
      <c r="K1867" s="84"/>
      <c r="O1867" s="84"/>
      <c r="P1867" s="85"/>
      <c r="Q1867" s="85"/>
      <c r="R1867" s="84"/>
      <c r="S1867" s="85"/>
      <c r="T1867" s="85"/>
      <c r="U1867" s="18" t="str">
        <f t="shared" si="361"/>
        <v/>
      </c>
    </row>
    <row r="1868" spans="2:21">
      <c r="B1868" s="177"/>
      <c r="C1868" s="178"/>
      <c r="D1868" s="100"/>
      <c r="E1868" s="100"/>
      <c r="F1868" s="100"/>
      <c r="G1868" s="100"/>
      <c r="H1868" s="84"/>
      <c r="I1868" s="85"/>
      <c r="J1868" s="84"/>
      <c r="K1868" s="84"/>
      <c r="O1868" s="84"/>
      <c r="P1868" s="85"/>
      <c r="Q1868" s="85"/>
      <c r="R1868" s="84"/>
      <c r="S1868" s="85"/>
      <c r="T1868" s="85"/>
      <c r="U1868" s="18" t="str">
        <f t="shared" ref="U1868:U1918" si="366">CONCATENATE(F1868,G1868)</f>
        <v/>
      </c>
    </row>
    <row r="1869" spans="2:21">
      <c r="B1869" s="177"/>
      <c r="C1869" s="178"/>
      <c r="D1869" s="100"/>
      <c r="E1869" s="100"/>
      <c r="F1869" s="100"/>
      <c r="G1869" s="100"/>
      <c r="H1869" s="85"/>
      <c r="I1869" s="101"/>
      <c r="J1869" s="85"/>
      <c r="K1869" s="85"/>
      <c r="O1869" s="85"/>
      <c r="P1869" s="85"/>
      <c r="Q1869" s="101"/>
      <c r="R1869" s="85"/>
      <c r="S1869" s="85"/>
      <c r="T1869" s="101"/>
      <c r="U1869" s="18" t="str">
        <f t="shared" si="366"/>
        <v/>
      </c>
    </row>
    <row r="1870" spans="2:21">
      <c r="B1870" s="177"/>
      <c r="C1870" s="178"/>
      <c r="D1870" s="100"/>
      <c r="E1870" s="100"/>
      <c r="F1870" s="100"/>
      <c r="G1870" s="100"/>
      <c r="H1870" s="85"/>
      <c r="I1870" s="101"/>
      <c r="J1870" s="85"/>
      <c r="K1870" s="85"/>
      <c r="O1870" s="85"/>
      <c r="P1870" s="85"/>
      <c r="Q1870" s="101"/>
      <c r="R1870" s="85"/>
      <c r="S1870" s="85"/>
      <c r="T1870" s="101"/>
      <c r="U1870" s="18" t="str">
        <f t="shared" si="366"/>
        <v/>
      </c>
    </row>
    <row r="1871" spans="2:21">
      <c r="B1871" s="177"/>
      <c r="C1871" s="178"/>
      <c r="D1871" s="100"/>
      <c r="E1871" s="100"/>
      <c r="F1871" s="100"/>
      <c r="G1871" s="100"/>
      <c r="H1871" s="85"/>
      <c r="I1871" s="101"/>
      <c r="J1871" s="85"/>
      <c r="K1871" s="85"/>
      <c r="O1871" s="85"/>
      <c r="P1871" s="85"/>
      <c r="Q1871" s="101"/>
      <c r="R1871" s="85"/>
      <c r="S1871" s="85"/>
      <c r="T1871" s="101"/>
      <c r="U1871" s="18" t="str">
        <f t="shared" si="366"/>
        <v/>
      </c>
    </row>
    <row r="1872" spans="2:21">
      <c r="B1872" s="177"/>
      <c r="C1872" s="178"/>
      <c r="D1872" s="100"/>
      <c r="E1872" s="100"/>
      <c r="F1872" s="100"/>
      <c r="G1872" s="100"/>
      <c r="H1872" s="85"/>
      <c r="I1872" s="101"/>
      <c r="J1872" s="85"/>
      <c r="K1872" s="85"/>
      <c r="O1872" s="85"/>
      <c r="P1872" s="85"/>
      <c r="Q1872" s="101"/>
      <c r="R1872" s="85"/>
      <c r="S1872" s="85"/>
      <c r="T1872" s="101"/>
      <c r="U1872" s="18" t="str">
        <f t="shared" si="366"/>
        <v/>
      </c>
    </row>
    <row r="1873" spans="2:21">
      <c r="B1873" s="177"/>
      <c r="C1873" s="178"/>
      <c r="D1873" s="100"/>
      <c r="E1873" s="100"/>
      <c r="F1873" s="100"/>
      <c r="G1873" s="100"/>
      <c r="H1873" s="85"/>
      <c r="I1873" s="101"/>
      <c r="J1873" s="85"/>
      <c r="K1873" s="85"/>
      <c r="O1873" s="85"/>
      <c r="P1873" s="85"/>
      <c r="Q1873" s="101"/>
      <c r="R1873" s="85"/>
      <c r="S1873" s="85"/>
      <c r="T1873" s="101"/>
      <c r="U1873" s="18" t="str">
        <f t="shared" si="366"/>
        <v/>
      </c>
    </row>
    <row r="1874" spans="2:21">
      <c r="B1874" s="177"/>
      <c r="C1874" s="178"/>
      <c r="D1874" s="100"/>
      <c r="E1874" s="100"/>
      <c r="F1874" s="100"/>
      <c r="G1874" s="100"/>
      <c r="H1874" s="85"/>
      <c r="U1874" s="18" t="str">
        <f t="shared" si="366"/>
        <v/>
      </c>
    </row>
    <row r="1875" spans="2:21">
      <c r="B1875" s="177"/>
      <c r="C1875" s="178"/>
      <c r="D1875" s="100"/>
      <c r="E1875" s="100"/>
      <c r="F1875" s="100"/>
      <c r="G1875" s="100"/>
      <c r="H1875" s="85"/>
      <c r="U1875" s="18" t="str">
        <f t="shared" si="366"/>
        <v/>
      </c>
    </row>
    <row r="1876" spans="2:21">
      <c r="B1876" s="177"/>
      <c r="C1876" s="178"/>
      <c r="D1876" s="100"/>
      <c r="E1876" s="100"/>
      <c r="F1876" s="100"/>
      <c r="G1876" s="100"/>
      <c r="H1876" s="85"/>
      <c r="U1876" s="18" t="str">
        <f t="shared" si="366"/>
        <v/>
      </c>
    </row>
    <row r="1877" spans="2:21">
      <c r="B1877" s="177"/>
      <c r="C1877" s="178"/>
      <c r="D1877" s="100"/>
      <c r="E1877" s="100"/>
      <c r="F1877" s="100"/>
      <c r="G1877" s="100"/>
      <c r="H1877" s="85"/>
      <c r="U1877" s="18" t="str">
        <f t="shared" si="366"/>
        <v/>
      </c>
    </row>
    <row r="1878" spans="2:21">
      <c r="B1878" s="177"/>
      <c r="C1878" s="178"/>
      <c r="D1878" s="100"/>
      <c r="E1878" s="100"/>
      <c r="F1878" s="100"/>
      <c r="G1878" s="100"/>
      <c r="H1878" s="85"/>
      <c r="U1878" s="18" t="str">
        <f t="shared" si="366"/>
        <v/>
      </c>
    </row>
    <row r="1879" spans="2:21">
      <c r="B1879" s="177"/>
      <c r="C1879" s="178"/>
      <c r="D1879" s="100"/>
      <c r="E1879" s="100"/>
      <c r="F1879" s="100"/>
      <c r="G1879" s="100"/>
      <c r="H1879" s="85"/>
      <c r="U1879" s="18" t="str">
        <f t="shared" si="366"/>
        <v/>
      </c>
    </row>
    <row r="1880" spans="2:21">
      <c r="B1880" s="177"/>
      <c r="C1880" s="178"/>
      <c r="D1880" s="100"/>
      <c r="E1880" s="100"/>
      <c r="F1880" s="100"/>
      <c r="G1880" s="100"/>
      <c r="H1880" s="85"/>
      <c r="U1880" s="18" t="str">
        <f t="shared" si="366"/>
        <v/>
      </c>
    </row>
    <row r="1881" spans="2:21">
      <c r="B1881" s="177"/>
      <c r="C1881" s="178"/>
      <c r="D1881" s="100"/>
      <c r="E1881" s="100"/>
      <c r="F1881" s="100"/>
      <c r="G1881" s="100"/>
      <c r="H1881" s="85"/>
      <c r="U1881" s="18" t="str">
        <f t="shared" si="366"/>
        <v/>
      </c>
    </row>
    <row r="1882" spans="2:21">
      <c r="B1882" s="177"/>
      <c r="C1882" s="178"/>
      <c r="D1882" s="100"/>
      <c r="E1882" s="100"/>
      <c r="F1882" s="100"/>
      <c r="G1882" s="100"/>
      <c r="H1882" s="85"/>
      <c r="U1882" s="18" t="str">
        <f t="shared" si="366"/>
        <v/>
      </c>
    </row>
    <row r="1883" spans="2:21">
      <c r="B1883" s="177"/>
      <c r="C1883" s="178"/>
      <c r="D1883" s="100"/>
      <c r="E1883" s="100"/>
      <c r="F1883" s="100"/>
      <c r="G1883" s="100"/>
      <c r="H1883" s="85"/>
      <c r="U1883" s="18" t="str">
        <f t="shared" si="366"/>
        <v/>
      </c>
    </row>
    <row r="1884" spans="2:21">
      <c r="B1884" s="177"/>
      <c r="C1884" s="178"/>
      <c r="D1884" s="100"/>
      <c r="E1884" s="100"/>
      <c r="F1884" s="100"/>
      <c r="G1884" s="100"/>
      <c r="H1884" s="85"/>
      <c r="U1884" s="18" t="str">
        <f t="shared" si="366"/>
        <v/>
      </c>
    </row>
    <row r="1885" spans="2:21">
      <c r="B1885" s="177"/>
      <c r="C1885" s="178"/>
      <c r="D1885" s="100"/>
      <c r="E1885" s="100"/>
      <c r="F1885" s="100"/>
      <c r="G1885" s="100"/>
      <c r="H1885" s="85"/>
      <c r="U1885" s="18" t="str">
        <f t="shared" si="366"/>
        <v/>
      </c>
    </row>
    <row r="1886" spans="2:21">
      <c r="B1886" s="177"/>
      <c r="C1886" s="178"/>
      <c r="D1886" s="100"/>
      <c r="E1886" s="100"/>
      <c r="F1886" s="100"/>
      <c r="G1886" s="100"/>
      <c r="H1886" s="85"/>
      <c r="U1886" s="18" t="str">
        <f t="shared" si="366"/>
        <v/>
      </c>
    </row>
    <row r="1887" spans="2:21">
      <c r="B1887" s="177"/>
      <c r="C1887" s="178"/>
      <c r="D1887" s="100"/>
      <c r="E1887" s="100"/>
      <c r="F1887" s="100"/>
      <c r="G1887" s="100"/>
      <c r="H1887" s="85"/>
      <c r="U1887" s="18" t="str">
        <f t="shared" si="366"/>
        <v/>
      </c>
    </row>
    <row r="1888" spans="2:21">
      <c r="B1888" s="177"/>
      <c r="C1888" s="178"/>
      <c r="D1888" s="100"/>
      <c r="E1888" s="100"/>
      <c r="F1888" s="100"/>
      <c r="G1888" s="100"/>
      <c r="H1888" s="85"/>
      <c r="U1888" s="18" t="str">
        <f t="shared" si="366"/>
        <v/>
      </c>
    </row>
    <row r="1889" spans="2:21">
      <c r="B1889" s="177"/>
      <c r="C1889" s="178"/>
      <c r="D1889" s="100"/>
      <c r="E1889" s="100"/>
      <c r="F1889" s="100"/>
      <c r="G1889" s="100"/>
      <c r="H1889" s="85"/>
      <c r="U1889" s="18" t="str">
        <f t="shared" si="366"/>
        <v/>
      </c>
    </row>
    <row r="1890" spans="2:21">
      <c r="B1890" s="177"/>
      <c r="C1890" s="178"/>
      <c r="D1890" s="100"/>
      <c r="E1890" s="100"/>
      <c r="F1890" s="100"/>
      <c r="G1890" s="100"/>
      <c r="H1890" s="85"/>
      <c r="U1890" s="18" t="str">
        <f t="shared" si="366"/>
        <v/>
      </c>
    </row>
    <row r="1891" spans="2:21">
      <c r="B1891" s="177"/>
      <c r="C1891" s="178"/>
      <c r="D1891" s="100"/>
      <c r="E1891" s="100"/>
      <c r="F1891" s="100"/>
      <c r="G1891" s="100"/>
      <c r="H1891" s="85"/>
      <c r="U1891" s="18" t="str">
        <f t="shared" si="366"/>
        <v/>
      </c>
    </row>
    <row r="1892" spans="2:21">
      <c r="B1892" s="177"/>
      <c r="C1892" s="178"/>
      <c r="D1892" s="100"/>
      <c r="E1892" s="100"/>
      <c r="F1892" s="100"/>
      <c r="G1892" s="100"/>
      <c r="H1892" s="85"/>
      <c r="U1892" s="18" t="str">
        <f t="shared" si="366"/>
        <v/>
      </c>
    </row>
    <row r="1893" spans="2:21">
      <c r="B1893" s="177"/>
      <c r="C1893" s="178"/>
      <c r="D1893" s="100"/>
      <c r="E1893" s="100"/>
      <c r="F1893" s="100"/>
      <c r="G1893" s="100"/>
      <c r="H1893" s="85"/>
      <c r="U1893" s="18" t="str">
        <f t="shared" si="366"/>
        <v/>
      </c>
    </row>
    <row r="1894" spans="2:21">
      <c r="B1894" s="177"/>
      <c r="C1894" s="178"/>
      <c r="D1894" s="100"/>
      <c r="E1894" s="100"/>
      <c r="F1894" s="100"/>
      <c r="G1894" s="100"/>
      <c r="H1894" s="85"/>
      <c r="U1894" s="18" t="str">
        <f t="shared" si="366"/>
        <v/>
      </c>
    </row>
    <row r="1895" spans="2:21">
      <c r="B1895" s="177"/>
      <c r="C1895" s="178"/>
      <c r="D1895" s="100"/>
      <c r="E1895" s="100"/>
      <c r="F1895" s="100"/>
      <c r="G1895" s="100"/>
      <c r="H1895" s="85"/>
      <c r="U1895" s="18" t="str">
        <f t="shared" si="366"/>
        <v/>
      </c>
    </row>
    <row r="1896" spans="2:21">
      <c r="B1896" s="177"/>
      <c r="C1896" s="178"/>
      <c r="D1896" s="100"/>
      <c r="E1896" s="100"/>
      <c r="F1896" s="100"/>
      <c r="G1896" s="100"/>
      <c r="H1896" s="85"/>
      <c r="U1896" s="18" t="str">
        <f t="shared" si="366"/>
        <v/>
      </c>
    </row>
    <row r="1897" spans="2:21">
      <c r="B1897" s="177"/>
      <c r="C1897" s="178"/>
      <c r="D1897" s="100"/>
      <c r="E1897" s="100"/>
      <c r="F1897" s="100"/>
      <c r="G1897" s="100"/>
      <c r="H1897" s="85"/>
      <c r="U1897" s="18" t="str">
        <f t="shared" si="366"/>
        <v/>
      </c>
    </row>
    <row r="1898" spans="2:21">
      <c r="B1898" s="177"/>
      <c r="C1898" s="178"/>
      <c r="D1898" s="100"/>
      <c r="E1898" s="100"/>
      <c r="F1898" s="100"/>
      <c r="G1898" s="100"/>
      <c r="H1898" s="85"/>
      <c r="U1898" s="18" t="str">
        <f t="shared" si="366"/>
        <v/>
      </c>
    </row>
    <row r="1899" spans="2:21">
      <c r="B1899" s="177"/>
      <c r="C1899" s="178"/>
      <c r="D1899" s="100"/>
      <c r="E1899" s="100"/>
      <c r="F1899" s="100"/>
      <c r="G1899" s="100"/>
      <c r="H1899" s="85"/>
      <c r="U1899" s="18" t="str">
        <f t="shared" si="366"/>
        <v/>
      </c>
    </row>
    <row r="1900" spans="2:21">
      <c r="B1900" s="177"/>
      <c r="C1900" s="178"/>
      <c r="D1900" s="100"/>
      <c r="E1900" s="100"/>
      <c r="F1900" s="100"/>
      <c r="G1900" s="100"/>
      <c r="H1900" s="85"/>
      <c r="U1900" s="18" t="str">
        <f t="shared" si="366"/>
        <v/>
      </c>
    </row>
    <row r="1901" spans="2:21">
      <c r="B1901" s="177"/>
      <c r="C1901" s="178"/>
      <c r="D1901" s="100"/>
      <c r="E1901" s="100"/>
      <c r="F1901" s="100"/>
      <c r="G1901" s="100"/>
      <c r="H1901" s="85"/>
      <c r="U1901" s="18" t="str">
        <f t="shared" si="366"/>
        <v/>
      </c>
    </row>
    <row r="1902" spans="2:21">
      <c r="B1902" s="177"/>
      <c r="C1902" s="178"/>
      <c r="D1902" s="100"/>
      <c r="E1902" s="100"/>
      <c r="F1902" s="100"/>
      <c r="G1902" s="100"/>
      <c r="H1902" s="85"/>
      <c r="U1902" s="18" t="str">
        <f t="shared" si="366"/>
        <v/>
      </c>
    </row>
    <row r="1903" spans="2:21">
      <c r="B1903" s="177"/>
      <c r="C1903" s="178"/>
      <c r="D1903" s="100"/>
      <c r="E1903" s="100"/>
      <c r="F1903" s="100"/>
      <c r="G1903" s="100"/>
      <c r="H1903" s="85"/>
      <c r="U1903" s="18" t="str">
        <f t="shared" si="366"/>
        <v/>
      </c>
    </row>
    <row r="1904" spans="2:21">
      <c r="B1904" s="177"/>
      <c r="C1904" s="178"/>
      <c r="D1904" s="100"/>
      <c r="E1904" s="100"/>
      <c r="F1904" s="100"/>
      <c r="G1904" s="100"/>
      <c r="H1904" s="85"/>
      <c r="U1904" s="18" t="str">
        <f t="shared" si="366"/>
        <v/>
      </c>
    </row>
    <row r="1905" spans="2:21">
      <c r="B1905" s="177"/>
      <c r="C1905" s="178"/>
      <c r="D1905" s="100"/>
      <c r="E1905" s="100"/>
      <c r="F1905" s="100"/>
      <c r="G1905" s="100"/>
      <c r="H1905" s="85"/>
      <c r="U1905" s="18" t="str">
        <f t="shared" si="366"/>
        <v/>
      </c>
    </row>
    <row r="1906" spans="2:21">
      <c r="B1906" s="177"/>
      <c r="C1906" s="178"/>
      <c r="D1906" s="100"/>
      <c r="E1906" s="100"/>
      <c r="F1906" s="100"/>
      <c r="G1906" s="100"/>
      <c r="H1906" s="85"/>
      <c r="U1906" s="18" t="str">
        <f t="shared" si="366"/>
        <v/>
      </c>
    </row>
    <row r="1907" spans="2:21">
      <c r="B1907" s="177"/>
      <c r="C1907" s="178"/>
      <c r="D1907" s="100"/>
      <c r="E1907" s="100"/>
      <c r="F1907" s="100"/>
      <c r="G1907" s="100"/>
      <c r="H1907" s="85"/>
      <c r="U1907" s="18" t="str">
        <f t="shared" si="366"/>
        <v/>
      </c>
    </row>
    <row r="1908" spans="2:21">
      <c r="B1908" s="177"/>
      <c r="C1908" s="178"/>
      <c r="D1908" s="100"/>
      <c r="E1908" s="100"/>
      <c r="F1908" s="100"/>
      <c r="G1908" s="100"/>
      <c r="H1908" s="85"/>
      <c r="U1908" s="18" t="str">
        <f t="shared" si="366"/>
        <v/>
      </c>
    </row>
    <row r="1909" spans="2:21">
      <c r="B1909" s="177"/>
      <c r="C1909" s="178"/>
      <c r="D1909" s="100"/>
      <c r="E1909" s="100"/>
      <c r="F1909" s="100"/>
      <c r="G1909" s="100"/>
      <c r="H1909" s="85"/>
      <c r="U1909" s="18" t="str">
        <f t="shared" si="366"/>
        <v/>
      </c>
    </row>
    <row r="1910" spans="2:21">
      <c r="B1910" s="177"/>
      <c r="C1910" s="178"/>
      <c r="D1910" s="100"/>
      <c r="E1910" s="100"/>
      <c r="F1910" s="100"/>
      <c r="G1910" s="100"/>
      <c r="H1910" s="85"/>
      <c r="U1910" s="18" t="str">
        <f t="shared" si="366"/>
        <v/>
      </c>
    </row>
    <row r="1911" spans="2:21">
      <c r="B1911" s="177"/>
      <c r="C1911" s="178"/>
      <c r="D1911" s="100"/>
      <c r="E1911" s="100"/>
      <c r="F1911" s="100"/>
      <c r="G1911" s="100"/>
      <c r="H1911" s="85"/>
      <c r="U1911" s="18" t="str">
        <f t="shared" si="366"/>
        <v/>
      </c>
    </row>
    <row r="1912" spans="2:21">
      <c r="B1912" s="177"/>
      <c r="C1912" s="178"/>
      <c r="D1912" s="100"/>
      <c r="E1912" s="100"/>
      <c r="F1912" s="100"/>
      <c r="G1912" s="100"/>
      <c r="H1912" s="85"/>
      <c r="U1912" s="18" t="str">
        <f t="shared" si="366"/>
        <v/>
      </c>
    </row>
    <row r="1913" spans="2:21">
      <c r="B1913" s="177"/>
      <c r="C1913" s="178"/>
      <c r="D1913" s="100"/>
      <c r="E1913" s="100"/>
      <c r="F1913" s="100"/>
      <c r="G1913" s="100"/>
      <c r="H1913" s="85"/>
      <c r="U1913" s="18" t="str">
        <f t="shared" si="366"/>
        <v/>
      </c>
    </row>
    <row r="1914" spans="2:21">
      <c r="B1914" s="177"/>
      <c r="C1914" s="178"/>
      <c r="D1914" s="100"/>
      <c r="E1914" s="100"/>
      <c r="F1914" s="100"/>
      <c r="G1914" s="100"/>
      <c r="H1914" s="85"/>
      <c r="U1914" s="18" t="str">
        <f t="shared" si="366"/>
        <v/>
      </c>
    </row>
    <row r="1915" spans="2:21">
      <c r="B1915" s="177"/>
      <c r="C1915" s="178"/>
      <c r="D1915" s="100"/>
      <c r="E1915" s="100"/>
      <c r="F1915" s="100"/>
      <c r="G1915" s="100"/>
      <c r="H1915" s="85"/>
      <c r="U1915" s="18" t="str">
        <f t="shared" si="366"/>
        <v/>
      </c>
    </row>
    <row r="1916" spans="2:21">
      <c r="B1916" s="177"/>
      <c r="C1916" s="178"/>
      <c r="D1916" s="100"/>
      <c r="E1916" s="100"/>
      <c r="F1916" s="100"/>
      <c r="G1916" s="100"/>
      <c r="H1916" s="85"/>
      <c r="U1916" s="18" t="str">
        <f t="shared" si="366"/>
        <v/>
      </c>
    </row>
    <row r="1917" spans="2:21">
      <c r="B1917" s="177"/>
      <c r="C1917" s="178"/>
      <c r="D1917" s="100"/>
      <c r="E1917" s="100"/>
      <c r="F1917" s="100"/>
      <c r="G1917" s="100"/>
      <c r="H1917" s="85"/>
      <c r="U1917" s="18" t="str">
        <f t="shared" si="366"/>
        <v/>
      </c>
    </row>
    <row r="1918" spans="2:21">
      <c r="B1918" s="177"/>
      <c r="C1918" s="178"/>
      <c r="D1918" s="100"/>
      <c r="E1918" s="100"/>
      <c r="F1918" s="100"/>
      <c r="G1918" s="100"/>
      <c r="H1918" s="85"/>
      <c r="U1918" s="18" t="str">
        <f t="shared" si="366"/>
        <v/>
      </c>
    </row>
    <row r="1919" spans="2:21">
      <c r="B1919" s="177"/>
      <c r="C1919" s="178"/>
      <c r="D1919" s="100"/>
      <c r="E1919" s="100"/>
      <c r="F1919" s="100"/>
      <c r="G1919" s="100"/>
      <c r="H1919" s="85"/>
    </row>
    <row r="1920" spans="2:21">
      <c r="B1920" s="177"/>
      <c r="C1920" s="178"/>
      <c r="D1920" s="100"/>
      <c r="E1920" s="100"/>
      <c r="F1920" s="100"/>
      <c r="G1920" s="100"/>
      <c r="H1920" s="85"/>
    </row>
    <row r="1921" spans="2:8">
      <c r="B1921" s="177"/>
      <c r="C1921" s="178"/>
      <c r="D1921" s="100"/>
      <c r="E1921" s="100"/>
      <c r="F1921" s="100"/>
      <c r="G1921" s="100"/>
      <c r="H1921" s="85"/>
    </row>
    <row r="1922" spans="2:8">
      <c r="B1922" s="177"/>
      <c r="C1922" s="178"/>
      <c r="D1922" s="100"/>
      <c r="E1922" s="100"/>
      <c r="F1922" s="100"/>
      <c r="G1922" s="100"/>
      <c r="H1922" s="85"/>
    </row>
    <row r="1923" spans="2:8">
      <c r="B1923" s="177"/>
      <c r="C1923" s="178"/>
      <c r="D1923" s="100"/>
      <c r="E1923" s="100"/>
      <c r="F1923" s="100"/>
      <c r="G1923" s="100"/>
      <c r="H1923" s="85"/>
    </row>
    <row r="1924" spans="2:8">
      <c r="B1924" s="177"/>
      <c r="C1924" s="178"/>
      <c r="D1924" s="100"/>
      <c r="E1924" s="100"/>
      <c r="F1924" s="100"/>
      <c r="G1924" s="100"/>
      <c r="H1924" s="85"/>
    </row>
    <row r="1925" spans="2:8">
      <c r="B1925" s="177"/>
      <c r="C1925" s="178"/>
      <c r="D1925" s="100"/>
      <c r="E1925" s="100"/>
      <c r="F1925" s="100"/>
      <c r="G1925" s="100"/>
      <c r="H1925" s="85"/>
    </row>
    <row r="1926" spans="2:8">
      <c r="B1926" s="177"/>
      <c r="C1926" s="178"/>
      <c r="D1926" s="100"/>
      <c r="E1926" s="100"/>
      <c r="F1926" s="100"/>
      <c r="G1926" s="100"/>
      <c r="H1926" s="85"/>
    </row>
    <row r="1927" spans="2:8">
      <c r="B1927" s="177"/>
      <c r="C1927" s="178"/>
      <c r="D1927" s="100"/>
      <c r="E1927" s="100"/>
      <c r="F1927" s="100"/>
      <c r="G1927" s="100"/>
      <c r="H1927" s="85"/>
    </row>
    <row r="1928" spans="2:8">
      <c r="B1928" s="177"/>
      <c r="C1928" s="178"/>
      <c r="D1928" s="100"/>
      <c r="E1928" s="100"/>
      <c r="F1928" s="100"/>
      <c r="G1928" s="100"/>
      <c r="H1928" s="85"/>
    </row>
    <row r="1929" spans="2:8">
      <c r="B1929" s="177"/>
      <c r="C1929" s="178"/>
      <c r="D1929" s="100"/>
      <c r="E1929" s="100"/>
      <c r="F1929" s="100"/>
      <c r="G1929" s="100"/>
      <c r="H1929" s="85"/>
    </row>
    <row r="1930" spans="2:8">
      <c r="B1930" s="177"/>
      <c r="C1930" s="178"/>
      <c r="D1930" s="100"/>
      <c r="E1930" s="100"/>
      <c r="F1930" s="100"/>
      <c r="G1930" s="100"/>
      <c r="H1930" s="85"/>
    </row>
    <row r="1931" spans="2:8">
      <c r="B1931" s="177"/>
      <c r="C1931" s="178"/>
      <c r="D1931" s="100"/>
      <c r="E1931" s="100"/>
      <c r="F1931" s="100"/>
      <c r="G1931" s="100"/>
      <c r="H1931" s="85"/>
    </row>
    <row r="1932" spans="2:8">
      <c r="B1932" s="177"/>
      <c r="C1932" s="178"/>
      <c r="D1932" s="100"/>
      <c r="E1932" s="100"/>
      <c r="F1932" s="100"/>
      <c r="G1932" s="100"/>
      <c r="H1932" s="85"/>
    </row>
    <row r="1933" spans="2:8">
      <c r="B1933" s="177"/>
      <c r="C1933" s="178"/>
      <c r="D1933" s="100"/>
      <c r="E1933" s="100"/>
      <c r="F1933" s="100"/>
      <c r="G1933" s="100"/>
      <c r="H1933" s="85"/>
    </row>
    <row r="1934" spans="2:8">
      <c r="B1934" s="177"/>
      <c r="C1934" s="178"/>
      <c r="D1934" s="100"/>
      <c r="E1934" s="100"/>
      <c r="F1934" s="100"/>
      <c r="G1934" s="100"/>
      <c r="H1934" s="85"/>
    </row>
    <row r="1935" spans="2:8">
      <c r="B1935" s="177"/>
      <c r="C1935" s="178"/>
      <c r="D1935" s="100"/>
      <c r="E1935" s="100"/>
      <c r="F1935" s="100"/>
      <c r="G1935" s="100"/>
      <c r="H1935" s="85"/>
    </row>
    <row r="1936" spans="2:8">
      <c r="B1936" s="177"/>
      <c r="C1936" s="178"/>
      <c r="D1936" s="100"/>
      <c r="E1936" s="100"/>
      <c r="F1936" s="100"/>
      <c r="G1936" s="100"/>
      <c r="H1936" s="85"/>
    </row>
    <row r="1937" spans="2:8">
      <c r="B1937" s="177"/>
      <c r="C1937" s="178"/>
      <c r="D1937" s="100"/>
      <c r="E1937" s="100"/>
      <c r="F1937" s="100"/>
      <c r="G1937" s="100"/>
      <c r="H1937" s="85"/>
    </row>
    <row r="1938" spans="2:8">
      <c r="B1938" s="177"/>
      <c r="C1938" s="178"/>
      <c r="D1938" s="100"/>
      <c r="E1938" s="100"/>
      <c r="F1938" s="100"/>
      <c r="G1938" s="100"/>
      <c r="H1938" s="85"/>
    </row>
    <row r="1939" spans="2:8">
      <c r="B1939" s="177"/>
      <c r="C1939" s="178"/>
      <c r="D1939" s="100"/>
      <c r="E1939" s="100"/>
      <c r="F1939" s="100"/>
      <c r="G1939" s="100"/>
      <c r="H1939" s="85"/>
    </row>
    <row r="1940" spans="2:8">
      <c r="B1940" s="177"/>
      <c r="C1940" s="178"/>
      <c r="D1940" s="100"/>
      <c r="E1940" s="100"/>
      <c r="F1940" s="100"/>
      <c r="G1940" s="100"/>
      <c r="H1940" s="85"/>
    </row>
    <row r="1941" spans="2:8">
      <c r="B1941" s="177"/>
      <c r="C1941" s="178"/>
      <c r="D1941" s="100"/>
      <c r="E1941" s="100"/>
      <c r="F1941" s="100"/>
      <c r="G1941" s="100"/>
      <c r="H1941" s="85"/>
    </row>
    <row r="1942" spans="2:8">
      <c r="B1942" s="177"/>
      <c r="C1942" s="178"/>
      <c r="D1942" s="100"/>
      <c r="E1942" s="100"/>
      <c r="F1942" s="100"/>
      <c r="G1942" s="100"/>
      <c r="H1942" s="85"/>
    </row>
    <row r="1943" spans="2:8">
      <c r="B1943" s="177"/>
      <c r="C1943" s="178"/>
      <c r="D1943" s="100"/>
      <c r="E1943" s="100"/>
      <c r="F1943" s="100"/>
      <c r="G1943" s="100"/>
      <c r="H1943" s="85"/>
    </row>
    <row r="1944" spans="2:8">
      <c r="B1944" s="177"/>
      <c r="C1944" s="178"/>
      <c r="D1944" s="100"/>
      <c r="E1944" s="100"/>
      <c r="F1944" s="100"/>
      <c r="G1944" s="100"/>
      <c r="H1944" s="85"/>
    </row>
    <row r="1945" spans="2:8">
      <c r="B1945" s="177"/>
      <c r="C1945" s="178"/>
      <c r="D1945" s="100"/>
      <c r="E1945" s="100"/>
      <c r="F1945" s="100"/>
      <c r="G1945" s="100"/>
      <c r="H1945" s="85"/>
    </row>
    <row r="1946" spans="2:8">
      <c r="B1946" s="177"/>
      <c r="C1946" s="178"/>
      <c r="D1946" s="100"/>
      <c r="E1946" s="100"/>
      <c r="F1946" s="100"/>
      <c r="G1946" s="100"/>
      <c r="H1946" s="85"/>
    </row>
    <row r="1947" spans="2:8">
      <c r="B1947" s="177"/>
      <c r="C1947" s="178"/>
      <c r="D1947" s="100"/>
      <c r="E1947" s="100"/>
      <c r="F1947" s="100"/>
      <c r="G1947" s="100"/>
      <c r="H1947" s="85"/>
    </row>
    <row r="1948" spans="2:8">
      <c r="B1948" s="177"/>
      <c r="C1948" s="178"/>
      <c r="D1948" s="100"/>
      <c r="E1948" s="100"/>
      <c r="F1948" s="100"/>
      <c r="G1948" s="100"/>
      <c r="H1948" s="85"/>
    </row>
    <row r="1949" spans="2:8">
      <c r="B1949" s="177"/>
      <c r="C1949" s="178"/>
      <c r="D1949" s="100"/>
      <c r="E1949" s="100"/>
      <c r="F1949" s="100"/>
      <c r="G1949" s="100"/>
      <c r="H1949" s="85"/>
    </row>
    <row r="1950" spans="2:8">
      <c r="B1950" s="177"/>
      <c r="C1950" s="178"/>
      <c r="D1950" s="100"/>
      <c r="E1950" s="100"/>
      <c r="F1950" s="100"/>
      <c r="G1950" s="100"/>
      <c r="H1950" s="85"/>
    </row>
    <row r="1951" spans="2:8">
      <c r="B1951" s="177"/>
      <c r="C1951" s="178"/>
      <c r="D1951" s="100"/>
      <c r="E1951" s="100"/>
      <c r="F1951" s="100"/>
      <c r="G1951" s="100"/>
      <c r="H1951" s="85"/>
    </row>
    <row r="1952" spans="2:8">
      <c r="B1952" s="177"/>
      <c r="C1952" s="178"/>
      <c r="D1952" s="100"/>
      <c r="E1952" s="100"/>
      <c r="F1952" s="100"/>
      <c r="G1952" s="100"/>
      <c r="H1952" s="85"/>
    </row>
    <row r="1953" spans="2:8">
      <c r="B1953" s="177"/>
      <c r="C1953" s="178"/>
      <c r="D1953" s="100"/>
      <c r="E1953" s="100"/>
      <c r="F1953" s="100"/>
      <c r="G1953" s="100"/>
      <c r="H1953" s="85"/>
    </row>
    <row r="1954" spans="2:8">
      <c r="B1954" s="177"/>
      <c r="C1954" s="178"/>
      <c r="D1954" s="100"/>
      <c r="E1954" s="100"/>
      <c r="F1954" s="100"/>
      <c r="G1954" s="100"/>
      <c r="H1954" s="85"/>
    </row>
    <row r="1955" spans="2:8">
      <c r="B1955" s="177"/>
      <c r="C1955" s="178"/>
      <c r="D1955" s="100"/>
      <c r="E1955" s="100"/>
      <c r="F1955" s="100"/>
      <c r="G1955" s="100"/>
      <c r="H1955" s="85"/>
    </row>
    <row r="1956" spans="2:8">
      <c r="B1956" s="177"/>
      <c r="C1956" s="178"/>
      <c r="D1956" s="100"/>
      <c r="E1956" s="100"/>
      <c r="F1956" s="100"/>
      <c r="G1956" s="100"/>
      <c r="H1956" s="85"/>
    </row>
    <row r="1957" spans="2:8">
      <c r="B1957" s="177"/>
      <c r="C1957" s="178"/>
      <c r="D1957" s="100"/>
      <c r="E1957" s="100"/>
      <c r="F1957" s="100"/>
      <c r="G1957" s="100"/>
      <c r="H1957" s="85"/>
    </row>
    <row r="1958" spans="2:8">
      <c r="B1958" s="177"/>
      <c r="C1958" s="178"/>
      <c r="D1958" s="100"/>
      <c r="E1958" s="100"/>
      <c r="F1958" s="100"/>
      <c r="G1958" s="100"/>
      <c r="H1958" s="85"/>
    </row>
    <row r="1959" spans="2:8">
      <c r="B1959" s="177"/>
      <c r="C1959" s="178"/>
      <c r="D1959" s="100"/>
      <c r="E1959" s="100"/>
      <c r="F1959" s="100"/>
      <c r="G1959" s="100"/>
      <c r="H1959" s="85"/>
    </row>
    <row r="1960" spans="2:8">
      <c r="B1960" s="177"/>
      <c r="C1960" s="178"/>
      <c r="D1960" s="100"/>
      <c r="E1960" s="100"/>
      <c r="F1960" s="100"/>
      <c r="G1960" s="100"/>
      <c r="H1960" s="85"/>
    </row>
    <row r="1961" spans="2:8">
      <c r="B1961" s="177"/>
      <c r="C1961" s="178"/>
      <c r="D1961" s="100"/>
      <c r="E1961" s="100"/>
      <c r="F1961" s="100"/>
      <c r="G1961" s="100"/>
      <c r="H1961" s="85"/>
    </row>
    <row r="1962" spans="2:8">
      <c r="B1962" s="177"/>
      <c r="C1962" s="178"/>
      <c r="D1962" s="100"/>
      <c r="E1962" s="100"/>
      <c r="F1962" s="100"/>
      <c r="G1962" s="100"/>
      <c r="H1962" s="85"/>
    </row>
    <row r="1963" spans="2:8">
      <c r="B1963" s="177"/>
      <c r="C1963" s="178"/>
      <c r="D1963" s="100"/>
      <c r="E1963" s="100"/>
      <c r="F1963" s="100"/>
      <c r="G1963" s="100"/>
      <c r="H1963" s="85"/>
    </row>
    <row r="1964" spans="2:8">
      <c r="B1964" s="177"/>
      <c r="C1964" s="178"/>
      <c r="D1964" s="100"/>
      <c r="E1964" s="100"/>
      <c r="F1964" s="100"/>
      <c r="G1964" s="100"/>
      <c r="H1964" s="85"/>
    </row>
    <row r="1965" spans="2:8">
      <c r="B1965" s="177"/>
      <c r="C1965" s="178"/>
      <c r="D1965" s="100"/>
      <c r="E1965" s="100"/>
      <c r="F1965" s="100"/>
      <c r="G1965" s="100"/>
      <c r="H1965" s="85"/>
    </row>
    <row r="1966" spans="2:8">
      <c r="B1966" s="177"/>
      <c r="C1966" s="178"/>
      <c r="D1966" s="100"/>
      <c r="E1966" s="100"/>
      <c r="F1966" s="100"/>
      <c r="G1966" s="100"/>
      <c r="H1966" s="85"/>
    </row>
    <row r="1967" spans="2:8">
      <c r="B1967" s="177"/>
      <c r="C1967" s="178"/>
      <c r="D1967" s="100"/>
      <c r="E1967" s="100"/>
      <c r="F1967" s="100"/>
      <c r="G1967" s="100"/>
      <c r="H1967" s="85"/>
    </row>
    <row r="1968" spans="2:8">
      <c r="B1968" s="177"/>
      <c r="C1968" s="178"/>
      <c r="D1968" s="100"/>
      <c r="E1968" s="100"/>
      <c r="F1968" s="100"/>
      <c r="G1968" s="100"/>
      <c r="H1968" s="85"/>
    </row>
    <row r="1969" spans="2:8">
      <c r="B1969" s="177"/>
      <c r="C1969" s="178"/>
      <c r="D1969" s="100"/>
      <c r="E1969" s="100"/>
      <c r="F1969" s="100"/>
      <c r="G1969" s="100"/>
      <c r="H1969" s="85"/>
    </row>
    <row r="1970" spans="2:8">
      <c r="B1970" s="177"/>
      <c r="C1970" s="178"/>
      <c r="D1970" s="100"/>
      <c r="E1970" s="100"/>
      <c r="F1970" s="100"/>
      <c r="G1970" s="100"/>
      <c r="H1970" s="85"/>
    </row>
    <row r="1971" spans="2:8">
      <c r="B1971" s="177"/>
      <c r="C1971" s="178"/>
      <c r="D1971" s="100"/>
      <c r="E1971" s="100"/>
      <c r="F1971" s="100"/>
      <c r="G1971" s="100"/>
      <c r="H1971" s="85"/>
    </row>
    <row r="1972" spans="2:8">
      <c r="B1972" s="177"/>
      <c r="C1972" s="178"/>
      <c r="D1972" s="100"/>
      <c r="E1972" s="100"/>
      <c r="F1972" s="100"/>
      <c r="G1972" s="100"/>
      <c r="H1972" s="85"/>
    </row>
    <row r="1973" spans="2:8">
      <c r="B1973" s="177"/>
      <c r="C1973" s="178"/>
      <c r="D1973" s="100"/>
      <c r="E1973" s="100"/>
      <c r="F1973" s="100"/>
      <c r="G1973" s="100"/>
      <c r="H1973" s="85"/>
    </row>
    <row r="1974" spans="2:8">
      <c r="B1974" s="177"/>
      <c r="C1974" s="178"/>
      <c r="D1974" s="100"/>
      <c r="E1974" s="100"/>
      <c r="F1974" s="100"/>
      <c r="G1974" s="100"/>
      <c r="H1974" s="85"/>
    </row>
    <row r="1975" spans="2:8">
      <c r="B1975" s="177"/>
      <c r="C1975" s="178"/>
      <c r="D1975" s="100"/>
      <c r="E1975" s="100"/>
      <c r="F1975" s="100"/>
      <c r="G1975" s="100"/>
      <c r="H1975" s="85"/>
    </row>
    <row r="1976" spans="2:8">
      <c r="B1976" s="177"/>
      <c r="C1976" s="178"/>
      <c r="D1976" s="100"/>
      <c r="E1976" s="100"/>
      <c r="F1976" s="100"/>
      <c r="G1976" s="100"/>
      <c r="H1976" s="85"/>
    </row>
    <row r="1977" spans="2:8">
      <c r="B1977" s="177"/>
      <c r="C1977" s="178"/>
      <c r="D1977" s="100"/>
      <c r="E1977" s="100"/>
      <c r="F1977" s="100"/>
      <c r="G1977" s="100"/>
      <c r="H1977" s="85"/>
    </row>
    <row r="1978" spans="2:8">
      <c r="B1978" s="177"/>
      <c r="C1978" s="178"/>
      <c r="D1978" s="100"/>
      <c r="E1978" s="100"/>
      <c r="F1978" s="100"/>
      <c r="G1978" s="100"/>
      <c r="H1978" s="85"/>
    </row>
    <row r="1979" spans="2:8">
      <c r="B1979" s="177"/>
      <c r="C1979" s="178"/>
      <c r="D1979" s="100"/>
      <c r="E1979" s="100"/>
      <c r="F1979" s="100"/>
      <c r="G1979" s="100"/>
      <c r="H1979" s="85"/>
    </row>
    <row r="1980" spans="2:8">
      <c r="B1980" s="177"/>
      <c r="C1980" s="178"/>
      <c r="D1980" s="100"/>
      <c r="E1980" s="100"/>
      <c r="F1980" s="100"/>
      <c r="G1980" s="100"/>
      <c r="H1980" s="85"/>
    </row>
    <row r="1981" spans="2:8">
      <c r="B1981" s="177"/>
      <c r="C1981" s="178"/>
      <c r="D1981" s="100"/>
      <c r="E1981" s="100"/>
      <c r="F1981" s="100"/>
      <c r="G1981" s="100"/>
      <c r="H1981" s="85"/>
    </row>
    <row r="1982" spans="2:8">
      <c r="B1982" s="177"/>
      <c r="C1982" s="178"/>
      <c r="D1982" s="100"/>
      <c r="E1982" s="100"/>
      <c r="F1982" s="100"/>
      <c r="G1982" s="100"/>
      <c r="H1982" s="85"/>
    </row>
  </sheetData>
  <mergeCells count="8">
    <mergeCell ref="B17:B18"/>
    <mergeCell ref="C17:G17"/>
    <mergeCell ref="H17:H18"/>
    <mergeCell ref="B10:H10"/>
    <mergeCell ref="B11:H11"/>
    <mergeCell ref="B13:H13"/>
    <mergeCell ref="B14:H14"/>
    <mergeCell ref="B15:I15"/>
  </mergeCells>
  <pageMargins left="0.59055118110236227" right="0.15748031496062992" top="0.51181102362204722" bottom="0.27559055118110237" header="0.19685039370078741" footer="0.15748031496062992"/>
  <pageSetup paperSize="9" scale="95" fitToHeight="2" orientation="portrait" r:id="rId1"/>
  <headerFooter differentFirst="1"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G32"/>
  <sheetViews>
    <sheetView view="pageBreakPreview" zoomScale="75" zoomScaleNormal="75" zoomScaleSheetLayoutView="75" workbookViewId="0">
      <selection activeCell="C15" sqref="C15"/>
    </sheetView>
  </sheetViews>
  <sheetFormatPr defaultColWidth="8.69140625" defaultRowHeight="14.4"/>
  <cols>
    <col min="1" max="1" width="34.61328125" style="205" customWidth="1"/>
    <col min="2" max="2" width="14.3828125" style="205" customWidth="1"/>
    <col min="3" max="3" width="21.15234375" style="205" customWidth="1"/>
    <col min="4" max="4" width="13.15234375" style="205" customWidth="1"/>
    <col min="5" max="16384" width="8.69140625" style="205"/>
  </cols>
  <sheetData>
    <row r="1" spans="1:4" ht="15.6">
      <c r="A1" s="227" t="s">
        <v>1018</v>
      </c>
      <c r="B1" s="227"/>
      <c r="C1" s="227"/>
      <c r="D1" s="227"/>
    </row>
    <row r="2" spans="1:4" ht="15.75" customHeight="1">
      <c r="A2" s="227" t="s">
        <v>1019</v>
      </c>
      <c r="B2" s="227"/>
      <c r="C2" s="227"/>
      <c r="D2" s="227"/>
    </row>
    <row r="3" spans="1:4" ht="15.6">
      <c r="A3" s="228"/>
      <c r="B3" s="228"/>
      <c r="C3" s="206"/>
      <c r="D3" s="206"/>
    </row>
    <row r="4" spans="1:4" ht="15.6">
      <c r="A4" s="207"/>
      <c r="B4" s="207"/>
      <c r="C4" s="206"/>
      <c r="D4" s="208" t="s">
        <v>1002</v>
      </c>
    </row>
    <row r="5" spans="1:4" ht="15" customHeight="1">
      <c r="A5" s="229" t="s">
        <v>1003</v>
      </c>
      <c r="B5" s="229" t="s">
        <v>1020</v>
      </c>
      <c r="C5" s="229" t="s">
        <v>1021</v>
      </c>
      <c r="D5" s="229" t="s">
        <v>1005</v>
      </c>
    </row>
    <row r="6" spans="1:4" ht="87.75" customHeight="1">
      <c r="A6" s="230"/>
      <c r="B6" s="230"/>
      <c r="C6" s="230"/>
      <c r="D6" s="230"/>
    </row>
    <row r="7" spans="1:4" ht="15.6">
      <c r="A7" s="209">
        <v>1</v>
      </c>
      <c r="B7" s="209">
        <v>2</v>
      </c>
      <c r="C7" s="209">
        <v>3</v>
      </c>
      <c r="D7" s="210">
        <v>4</v>
      </c>
    </row>
    <row r="8" spans="1:4" ht="15.6">
      <c r="A8" s="211" t="s">
        <v>1022</v>
      </c>
      <c r="B8" s="212"/>
      <c r="C8" s="212"/>
      <c r="D8" s="213">
        <v>7653709938</v>
      </c>
    </row>
    <row r="9" spans="1:4" ht="15.6">
      <c r="A9" s="211" t="s">
        <v>1023</v>
      </c>
      <c r="B9" s="212"/>
      <c r="C9" s="212"/>
      <c r="D9" s="213">
        <v>8029027238</v>
      </c>
    </row>
    <row r="10" spans="1:4" ht="15.6">
      <c r="A10" s="211" t="s">
        <v>1024</v>
      </c>
      <c r="B10" s="212"/>
      <c r="C10" s="212"/>
      <c r="D10" s="213">
        <f>D8-D9</f>
        <v>-375317300</v>
      </c>
    </row>
    <row r="11" spans="1:4" ht="31.2">
      <c r="A11" s="211" t="s">
        <v>1025</v>
      </c>
      <c r="B11" s="212"/>
      <c r="C11" s="212"/>
      <c r="D11" s="213">
        <f>D12+D15+D18</f>
        <v>375317300</v>
      </c>
    </row>
    <row r="12" spans="1:4" ht="31.2">
      <c r="A12" s="211" t="s">
        <v>1026</v>
      </c>
      <c r="B12" s="212">
        <v>604</v>
      </c>
      <c r="C12" s="212" t="s">
        <v>1027</v>
      </c>
      <c r="D12" s="213">
        <f>D13+D14</f>
        <v>375317300</v>
      </c>
    </row>
    <row r="13" spans="1:4" ht="46.8">
      <c r="A13" s="211" t="s">
        <v>1028</v>
      </c>
      <c r="B13" s="212">
        <v>604</v>
      </c>
      <c r="C13" s="214" t="s">
        <v>1029</v>
      </c>
      <c r="D13" s="215">
        <v>2795317300</v>
      </c>
    </row>
    <row r="14" spans="1:4" ht="31.5" customHeight="1">
      <c r="A14" s="211" t="s">
        <v>1030</v>
      </c>
      <c r="B14" s="212">
        <v>604</v>
      </c>
      <c r="C14" s="214" t="s">
        <v>1031</v>
      </c>
      <c r="D14" s="215">
        <v>-2420000000</v>
      </c>
    </row>
    <row r="15" spans="1:4" ht="31.2">
      <c r="A15" s="211" t="s">
        <v>1032</v>
      </c>
      <c r="B15" s="212">
        <v>604</v>
      </c>
      <c r="C15" s="214" t="s">
        <v>1033</v>
      </c>
      <c r="D15" s="215">
        <f>D16+D17</f>
        <v>0</v>
      </c>
    </row>
    <row r="16" spans="1:4" ht="62.4">
      <c r="A16" s="211" t="s">
        <v>1034</v>
      </c>
      <c r="B16" s="212">
        <v>604</v>
      </c>
      <c r="C16" s="214" t="s">
        <v>1035</v>
      </c>
      <c r="D16" s="215">
        <v>1720000000</v>
      </c>
    </row>
    <row r="17" spans="1:7" ht="62.4">
      <c r="A17" s="211" t="s">
        <v>1036</v>
      </c>
      <c r="B17" s="212">
        <v>604</v>
      </c>
      <c r="C17" s="214" t="s">
        <v>1037</v>
      </c>
      <c r="D17" s="215">
        <v>-1720000000</v>
      </c>
    </row>
    <row r="18" spans="1:7" ht="31.2">
      <c r="A18" s="211" t="s">
        <v>1038</v>
      </c>
      <c r="B18" s="212">
        <v>604</v>
      </c>
      <c r="C18" s="214" t="s">
        <v>1039</v>
      </c>
      <c r="D18" s="215">
        <f>D19+D20</f>
        <v>0</v>
      </c>
    </row>
    <row r="19" spans="1:7" ht="31.2">
      <c r="A19" s="211" t="s">
        <v>1040</v>
      </c>
      <c r="B19" s="212">
        <v>604</v>
      </c>
      <c r="C19" s="212" t="s">
        <v>1041</v>
      </c>
      <c r="D19" s="215">
        <f>-(D8+D13+D16)</f>
        <v>-12169027238</v>
      </c>
    </row>
    <row r="20" spans="1:7" ht="38.4" customHeight="1">
      <c r="A20" s="211" t="s">
        <v>1042</v>
      </c>
      <c r="B20" s="212">
        <v>604</v>
      </c>
      <c r="C20" s="212" t="s">
        <v>1043</v>
      </c>
      <c r="D20" s="215">
        <f>D9-D14-D17</f>
        <v>12169027238</v>
      </c>
    </row>
    <row r="21" spans="1:7" ht="15.6">
      <c r="A21" s="211"/>
      <c r="B21" s="212"/>
      <c r="C21" s="212"/>
      <c r="D21" s="215"/>
    </row>
    <row r="22" spans="1:7" ht="15.6">
      <c r="A22" s="216" t="s">
        <v>1044</v>
      </c>
      <c r="B22" s="217"/>
      <c r="C22" s="217"/>
      <c r="D22" s="218">
        <v>0</v>
      </c>
    </row>
    <row r="24" spans="1:7" ht="15.6">
      <c r="D24" s="219"/>
    </row>
    <row r="26" spans="1:7">
      <c r="D26" s="220"/>
    </row>
    <row r="27" spans="1:7" ht="15.6">
      <c r="A27" s="198" t="s">
        <v>1015</v>
      </c>
      <c r="B27" s="199"/>
      <c r="C27" s="200"/>
      <c r="D27" s="200"/>
      <c r="E27" s="201"/>
      <c r="F27" s="201"/>
      <c r="G27" s="200"/>
    </row>
    <row r="28" spans="1:7" ht="15.6">
      <c r="A28" s="198" t="s">
        <v>1010</v>
      </c>
      <c r="B28" s="199"/>
      <c r="C28" s="200"/>
      <c r="D28" s="200"/>
      <c r="E28" s="201"/>
      <c r="F28" s="201"/>
      <c r="G28" s="200"/>
    </row>
    <row r="29" spans="1:7" ht="15.6">
      <c r="A29" s="198" t="s">
        <v>1011</v>
      </c>
      <c r="B29" s="199"/>
      <c r="C29" s="200"/>
      <c r="D29" s="200"/>
      <c r="E29" s="201"/>
      <c r="F29" s="201"/>
      <c r="G29" s="200"/>
    </row>
    <row r="30" spans="1:7" ht="15.6">
      <c r="A30" s="198" t="s">
        <v>996</v>
      </c>
      <c r="B30" s="199"/>
      <c r="C30" s="202"/>
      <c r="D30" s="202"/>
      <c r="E30" s="201"/>
      <c r="F30" s="201"/>
      <c r="G30" s="6"/>
    </row>
    <row r="31" spans="1:7" ht="15.6">
      <c r="A31" s="198" t="s">
        <v>1016</v>
      </c>
      <c r="B31" s="3"/>
      <c r="C31" s="183"/>
      <c r="D31" s="183"/>
      <c r="E31" s="183"/>
      <c r="F31" s="183"/>
      <c r="G31" s="194"/>
    </row>
    <row r="32" spans="1:7" ht="15.6">
      <c r="A32" s="198" t="s">
        <v>1013</v>
      </c>
      <c r="B32" s="3"/>
      <c r="C32" s="183"/>
      <c r="D32" s="5" t="s">
        <v>1017</v>
      </c>
      <c r="E32" s="203"/>
      <c r="F32" s="204"/>
    </row>
  </sheetData>
  <mergeCells count="7">
    <mergeCell ref="A1:D1"/>
    <mergeCell ref="A2:D2"/>
    <mergeCell ref="A3:B3"/>
    <mergeCell ref="A5:A6"/>
    <mergeCell ref="B5:B6"/>
    <mergeCell ref="C5:C6"/>
    <mergeCell ref="D5:D6"/>
  </mergeCells>
  <pageMargins left="0.73" right="0.23622047244094491" top="0.3543307086614173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sqref="A1:G13"/>
    </sheetView>
  </sheetViews>
  <sheetFormatPr defaultRowHeight="17.399999999999999"/>
  <sheetData>
    <row r="1" spans="1:7">
      <c r="A1" s="182"/>
      <c r="B1" s="3"/>
      <c r="C1" s="183"/>
      <c r="D1" s="183"/>
      <c r="E1" s="183"/>
      <c r="F1" s="183"/>
      <c r="G1" s="184" t="s">
        <v>992</v>
      </c>
    </row>
    <row r="2" spans="1:7">
      <c r="A2" s="182"/>
      <c r="B2" s="3"/>
      <c r="C2" s="183"/>
      <c r="D2" s="183"/>
      <c r="E2" s="183"/>
      <c r="F2" s="183"/>
      <c r="G2" s="185" t="s">
        <v>993</v>
      </c>
    </row>
    <row r="3" spans="1:7">
      <c r="A3" s="182"/>
      <c r="B3" s="3"/>
      <c r="C3" s="183"/>
      <c r="D3" s="183"/>
      <c r="E3" s="183"/>
      <c r="F3" s="183"/>
      <c r="G3" s="186" t="s">
        <v>994</v>
      </c>
    </row>
    <row r="4" spans="1:7">
      <c r="A4" s="182"/>
      <c r="B4" s="3"/>
      <c r="C4" s="183"/>
      <c r="D4" s="183"/>
      <c r="E4" s="183"/>
      <c r="F4" s="183"/>
      <c r="G4" s="186" t="s">
        <v>995</v>
      </c>
    </row>
    <row r="5" spans="1:7">
      <c r="A5" s="182"/>
      <c r="B5" s="3"/>
      <c r="C5" s="183"/>
      <c r="D5" s="183"/>
      <c r="E5" s="183"/>
      <c r="F5" s="183"/>
      <c r="G5" s="186" t="s">
        <v>996</v>
      </c>
    </row>
    <row r="6" spans="1:7">
      <c r="A6" s="182"/>
      <c r="B6" s="3"/>
      <c r="C6" s="183"/>
      <c r="D6" s="183"/>
      <c r="E6" s="183"/>
      <c r="F6" s="183"/>
      <c r="G6" s="186" t="s">
        <v>997</v>
      </c>
    </row>
    <row r="7" spans="1:7">
      <c r="A7" s="182"/>
      <c r="B7" s="3"/>
      <c r="C7" s="183"/>
      <c r="D7" s="183"/>
      <c r="E7" s="183"/>
      <c r="F7" s="183"/>
      <c r="G7" s="187"/>
    </row>
    <row r="8" spans="1:7" ht="18">
      <c r="A8" s="231" t="s">
        <v>998</v>
      </c>
      <c r="B8" s="231"/>
      <c r="C8" s="231"/>
      <c r="D8" s="231"/>
      <c r="E8" s="231"/>
      <c r="F8" s="231"/>
      <c r="G8" s="231"/>
    </row>
    <row r="9" spans="1:7" ht="18">
      <c r="A9" s="231" t="s">
        <v>999</v>
      </c>
      <c r="B9" s="231"/>
      <c r="C9" s="231"/>
      <c r="D9" s="231"/>
      <c r="E9" s="231"/>
      <c r="F9" s="231"/>
      <c r="G9" s="231"/>
    </row>
    <row r="10" spans="1:7" ht="18">
      <c r="A10" s="188"/>
      <c r="B10" s="188"/>
      <c r="C10" s="188"/>
      <c r="D10" s="188"/>
      <c r="E10" s="188"/>
      <c r="F10" s="188"/>
      <c r="G10" s="188"/>
    </row>
    <row r="11" spans="1:7">
      <c r="A11" s="225" t="s">
        <v>1000</v>
      </c>
      <c r="B11" s="225"/>
      <c r="C11" s="225"/>
      <c r="D11" s="225"/>
      <c r="E11" s="225"/>
      <c r="F11" s="225"/>
      <c r="G11" s="225"/>
    </row>
    <row r="12" spans="1:7">
      <c r="A12" s="225" t="s">
        <v>1001</v>
      </c>
      <c r="B12" s="225"/>
      <c r="C12" s="225"/>
      <c r="D12" s="225"/>
      <c r="E12" s="225"/>
      <c r="F12" s="225"/>
      <c r="G12" s="225"/>
    </row>
    <row r="13" spans="1:7">
      <c r="A13" s="189"/>
      <c r="B13" s="7"/>
      <c r="C13" s="8"/>
      <c r="D13" s="8"/>
      <c r="E13" s="6"/>
      <c r="F13" s="181"/>
      <c r="G13" s="190" t="s">
        <v>1002</v>
      </c>
    </row>
  </sheetData>
  <mergeCells count="4">
    <mergeCell ref="A8:G8"/>
    <mergeCell ref="A9:G9"/>
    <mergeCell ref="A11:G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БА расх 2018</vt:lpstr>
      <vt:lpstr>БА по источн (2018)</vt:lpstr>
      <vt:lpstr>Лист1</vt:lpstr>
      <vt:lpstr>'БА расх 2018'!Заголовки_для_печати</vt:lpstr>
      <vt:lpstr>'БА по источн (2018)'!Область_печати</vt:lpstr>
      <vt:lpstr>'БА расх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Y.Gomzina</dc:creator>
  <cp:lastModifiedBy>S.Karaeva</cp:lastModifiedBy>
  <cp:lastPrinted>2017-11-29T14:38:24Z</cp:lastPrinted>
  <dcterms:created xsi:type="dcterms:W3CDTF">2017-11-28T15:34:30Z</dcterms:created>
  <dcterms:modified xsi:type="dcterms:W3CDTF">2018-06-26T09:17:44Z</dcterms:modified>
</cp:coreProperties>
</file>